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ms-excel.sheet.macroEnabled.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comments1.xml" ContentType="application/vnd.openxmlformats-officedocument.spreadsheetml.comments+xml"/>
  <Override PartName="/xl/drawings/drawing2.xml" ContentType="application/vnd.openxmlformats-officedocument.drawing+xml"/>
  <Override PartName="/xl/activeX/activeX6.xml" ContentType="application/vnd.ms-office.activeX+xml"/>
  <Override PartName="/xl/activeX/activeX6.bin" ContentType="application/vnd.ms-office.activeX"/>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vbaProject.bin" ContentType="application/vnd.ms-office.vbaProject"/>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codeName="{51196F13-6AD0-C1B8-E2B4-A1F9AE17003E}"/>
  <workbookPr codeName="DieseArbeitsmappe" defaultThemeVersion="124226"/>
  <mc:AlternateContent xmlns:mc="http://schemas.openxmlformats.org/markup-compatibility/2006">
    <mc:Choice Requires="x15">
      <x15ac:absPath xmlns:x15ac="http://schemas.microsoft.com/office/spreadsheetml/2010/11/ac" url="\\srvhlugfasks002\4all.i3\010 §29b\Projekte\2017 Integriertes Konzept zur SIcherung der Qualität von Emissionsmessungen\"/>
    </mc:Choice>
  </mc:AlternateContent>
  <workbookProtection workbookAlgorithmName="SHA-512" workbookHashValue="fRkJw2HMzwgu7DCMM1b7arodLhUkmiHlLCCj9WGtMSEYObXmWY04VD6iTnA/CNSrje0IASQLlD3f5ju97oWRCg==" workbookSaltValue="oHhxGOgBK4c3u31+Cx3lDA==" workbookSpinCount="100000" lockStructure="1"/>
  <bookViews>
    <workbookView xWindow="0" yWindow="0" windowWidth="27480" windowHeight="13980"/>
  </bookViews>
  <sheets>
    <sheet name="Stammdaten der Messung" sheetId="1" r:id="rId1"/>
    <sheet name="Fragenkatalog" sheetId="2" r:id="rId2"/>
    <sheet name="Fragenkatalog Kalibrierberichte" sheetId="3" state="hidden" r:id="rId3"/>
    <sheet name="InterneDaten" sheetId="4" state="hidden" r:id="rId4"/>
    <sheet name="ListeMessinstitute" sheetId="5" state="hidden" r:id="rId5"/>
  </sheets>
  <definedNames>
    <definedName name="_xlnm._FilterDatabase" localSheetId="1" hidden="1">Fragenkatalog!$A$2:$E$25</definedName>
    <definedName name="_xlnm._FilterDatabase" localSheetId="2" hidden="1">'Fragenkatalog Kalibrierberichte'!$A$2:$E$46</definedName>
    <definedName name="_xlnm.Print_Area" localSheetId="1">Fragenkatalog!$G$1:$J$29</definedName>
    <definedName name="_xlnm.Print_Area" localSheetId="2">'Fragenkatalog Kalibrierberichte'!$G$1:$J$46</definedName>
    <definedName name="_xlnm.Print_Area" localSheetId="0">'Stammdaten der Messung'!$A$1:$B$41</definedName>
    <definedName name="_xlnm.Print_Titles" localSheetId="1">Fragenkatalog!$1:$2</definedName>
    <definedName name="_xlnm.Print_Titles" localSheetId="2">'Fragenkatalog Kalibrierberichte'!$1:$2</definedName>
    <definedName name="RPUen">InterneDaten!$E$1:$E$6</definedName>
    <definedName name="Z_E0BBFA15_3A77_418B_869D_C4539CCFECED_.wvu.Cols" localSheetId="1" hidden="1">Fragenkatalog!$A:$F,Fragenkatalog!$J:$J,Fragenkatalog!$L:$L</definedName>
    <definedName name="Z_E0BBFA15_3A77_418B_869D_C4539CCFECED_.wvu.Cols" localSheetId="2" hidden="1">'Fragenkatalog Kalibrierberichte'!$A:$F</definedName>
    <definedName name="Z_E0BBFA15_3A77_418B_869D_C4539CCFECED_.wvu.FilterData" localSheetId="1" hidden="1">Fragenkatalog!$A$2:$E$262</definedName>
    <definedName name="Z_E0BBFA15_3A77_418B_869D_C4539CCFECED_.wvu.FilterData" localSheetId="2" hidden="1">'Fragenkatalog Kalibrierberichte'!$A$2:$E$46</definedName>
    <definedName name="Z_E0BBFA15_3A77_418B_869D_C4539CCFECED_.wvu.PrintArea" localSheetId="1" hidden="1">Fragenkatalog!$G$1:$J$29</definedName>
    <definedName name="Z_E0BBFA15_3A77_418B_869D_C4539CCFECED_.wvu.PrintArea" localSheetId="2" hidden="1">'Fragenkatalog Kalibrierberichte'!$G$1:$J$46</definedName>
    <definedName name="Z_E0BBFA15_3A77_418B_869D_C4539CCFECED_.wvu.PrintArea" localSheetId="0" hidden="1">'Stammdaten der Messung'!$A$1:$B$41</definedName>
    <definedName name="Z_E0BBFA15_3A77_418B_869D_C4539CCFECED_.wvu.PrintTitles" localSheetId="1" hidden="1">Fragenkatalog!$1:$2</definedName>
    <definedName name="Z_E0BBFA15_3A77_418B_869D_C4539CCFECED_.wvu.PrintTitles" localSheetId="2" hidden="1">'Fragenkatalog Kalibrierberichte'!$1:$2</definedName>
    <definedName name="Z_E0BBFA15_3A77_418B_869D_C4539CCFECED_.wvu.Rows" localSheetId="0" hidden="1">'Stammdaten der Messung'!$35:$36</definedName>
  </definedNames>
  <calcPr calcId="162913"/>
  <customWorkbookViews>
    <customWorkbookView name="Schartz, Dr. Katharina (HLNUG) - Persönliche Ansicht" guid="{E0BBFA15-3A77-418B-869D-C4539CCFECED}" mergeInterval="0" personalView="1" xWindow="1959" yWindow="178" windowWidth="1802" windowHeight="1093" activeSheetId="5"/>
  </customWorkbookViews>
</workbook>
</file>

<file path=xl/calcChain.xml><?xml version="1.0" encoding="utf-8"?>
<calcChain xmlns="http://schemas.openxmlformats.org/spreadsheetml/2006/main">
  <c r="P4" i="2" l="1"/>
  <c r="C2" i="5" l="1"/>
  <c r="C3" i="5"/>
  <c r="C4" i="5"/>
  <c r="C5" i="5"/>
  <c r="C6" i="5"/>
  <c r="C7" i="5"/>
  <c r="C8" i="5"/>
  <c r="C9" i="5"/>
  <c r="C10" i="5"/>
  <c r="C11" i="5"/>
  <c r="C12" i="5"/>
  <c r="C13" i="5"/>
  <c r="C14" i="5"/>
  <c r="C15" i="5"/>
  <c r="C16" i="5"/>
  <c r="C17" i="5"/>
  <c r="C18" i="5"/>
  <c r="C19" i="5"/>
  <c r="C20" i="5"/>
  <c r="C21" i="5"/>
  <c r="C22" i="5"/>
  <c r="C23" i="5"/>
  <c r="C24" i="5"/>
  <c r="C25" i="5"/>
  <c r="C26" i="5"/>
  <c r="C27" i="5"/>
  <c r="C28" i="5"/>
  <c r="C29" i="5"/>
  <c r="C30" i="5"/>
  <c r="C31" i="5"/>
  <c r="C32" i="5"/>
  <c r="C33" i="5"/>
  <c r="C34" i="5"/>
  <c r="C35" i="5"/>
  <c r="C36" i="5"/>
  <c r="C37" i="5"/>
  <c r="C38" i="5"/>
  <c r="C39" i="5"/>
  <c r="C40" i="5"/>
  <c r="C41" i="5"/>
  <c r="C42" i="5"/>
  <c r="C43" i="5"/>
  <c r="C44" i="5"/>
  <c r="C45" i="5"/>
  <c r="C46" i="5"/>
  <c r="C47" i="5"/>
  <c r="C48" i="5"/>
  <c r="C49" i="5"/>
  <c r="C50" i="5"/>
  <c r="C51" i="5"/>
  <c r="C52" i="5"/>
  <c r="C53" i="5"/>
  <c r="C54" i="5"/>
  <c r="C55" i="5"/>
  <c r="C56" i="5"/>
  <c r="C1" i="5"/>
  <c r="N6" i="3" l="1"/>
  <c r="H45" i="3"/>
  <c r="H41" i="3"/>
  <c r="L46" i="3"/>
  <c r="F46" i="3"/>
  <c r="F44" i="3"/>
  <c r="F43" i="3"/>
  <c r="L42" i="3"/>
  <c r="F42" i="3"/>
  <c r="F41" i="3"/>
  <c r="L40" i="3"/>
  <c r="F40" i="3"/>
  <c r="L39" i="3"/>
  <c r="F39" i="3"/>
  <c r="H38" i="3"/>
  <c r="F38" i="3"/>
  <c r="L37" i="3"/>
  <c r="F37" i="3"/>
  <c r="L36" i="3"/>
  <c r="F36" i="3"/>
  <c r="L35" i="3"/>
  <c r="F35" i="3"/>
  <c r="L34" i="3"/>
  <c r="F34" i="3"/>
  <c r="L33" i="3"/>
  <c r="F33" i="3"/>
  <c r="H32" i="3"/>
  <c r="F32" i="3"/>
  <c r="L31" i="3"/>
  <c r="F31" i="3"/>
  <c r="L30" i="3"/>
  <c r="F30" i="3"/>
  <c r="L29" i="3"/>
  <c r="F29" i="3"/>
  <c r="L28" i="3" l="1"/>
  <c r="F28" i="3"/>
  <c r="L27" i="3"/>
  <c r="F27" i="3"/>
  <c r="L26" i="3"/>
  <c r="F26" i="3"/>
  <c r="L25" i="3"/>
  <c r="F25" i="3"/>
  <c r="L24" i="3"/>
  <c r="F24" i="3"/>
  <c r="F23" i="3"/>
  <c r="H22" i="3"/>
  <c r="F22" i="3"/>
  <c r="F21" i="3"/>
  <c r="H20" i="3"/>
  <c r="F20" i="3"/>
  <c r="L19" i="3"/>
  <c r="F19" i="3"/>
  <c r="L18" i="3"/>
  <c r="F18" i="3"/>
  <c r="L17" i="3"/>
  <c r="F17" i="3"/>
  <c r="L16" i="3"/>
  <c r="F16" i="3"/>
  <c r="H15" i="3"/>
  <c r="F15" i="3"/>
  <c r="L14" i="3"/>
  <c r="F14" i="3"/>
  <c r="L13" i="3"/>
  <c r="F13" i="3"/>
  <c r="L12" i="3"/>
  <c r="F12" i="3"/>
  <c r="L11" i="3"/>
  <c r="F11" i="3"/>
  <c r="H10" i="3"/>
  <c r="F10" i="3"/>
  <c r="F9" i="3"/>
  <c r="L8" i="3"/>
  <c r="F8" i="3"/>
  <c r="L7" i="3"/>
  <c r="F7" i="3"/>
  <c r="F6" i="3"/>
  <c r="F5" i="3"/>
  <c r="F4" i="3"/>
  <c r="H3" i="3"/>
  <c r="F3" i="3"/>
  <c r="G1" i="3"/>
  <c r="F262" i="2"/>
  <c r="F261" i="2"/>
  <c r="F260" i="2"/>
  <c r="F259" i="2"/>
  <c r="F258" i="2"/>
  <c r="F257" i="2"/>
  <c r="F256" i="2"/>
  <c r="F255" i="2"/>
  <c r="F254" i="2"/>
  <c r="F253" i="2"/>
  <c r="F252" i="2"/>
  <c r="F251" i="2"/>
  <c r="F250" i="2"/>
  <c r="F249" i="2"/>
  <c r="F248" i="2"/>
  <c r="F247" i="2"/>
  <c r="F246" i="2"/>
  <c r="F245" i="2"/>
  <c r="F244" i="2"/>
  <c r="F243" i="2"/>
  <c r="F242" i="2"/>
  <c r="F241" i="2"/>
  <c r="F240" i="2"/>
  <c r="F239" i="2"/>
  <c r="F238" i="2"/>
  <c r="F237" i="2"/>
  <c r="F236" i="2"/>
  <c r="F235" i="2"/>
  <c r="F234" i="2"/>
  <c r="F233" i="2"/>
  <c r="F232" i="2"/>
  <c r="F231" i="2"/>
  <c r="F230" i="2"/>
  <c r="F229" i="2"/>
  <c r="F228" i="2"/>
  <c r="F227" i="2"/>
  <c r="F226" i="2"/>
  <c r="F225" i="2"/>
  <c r="F224" i="2"/>
  <c r="F223" i="2"/>
  <c r="F222" i="2"/>
  <c r="F221" i="2"/>
  <c r="F220" i="2"/>
  <c r="F219" i="2"/>
  <c r="F218" i="2"/>
  <c r="F217" i="2"/>
  <c r="F216" i="2"/>
  <c r="F215" i="2"/>
  <c r="F214" i="2"/>
  <c r="F213" i="2"/>
  <c r="F212" i="2"/>
  <c r="F211" i="2"/>
  <c r="F210" i="2"/>
  <c r="F209" i="2"/>
  <c r="F208" i="2"/>
  <c r="F207" i="2"/>
  <c r="F206" i="2"/>
  <c r="F205" i="2"/>
  <c r="F204" i="2"/>
  <c r="F203" i="2"/>
  <c r="F202" i="2"/>
  <c r="F201" i="2"/>
  <c r="F200" i="2"/>
  <c r="F199" i="2"/>
  <c r="F198" i="2"/>
  <c r="F197" i="2"/>
  <c r="F196" i="2"/>
  <c r="F195" i="2"/>
  <c r="F194" i="2"/>
  <c r="F193" i="2"/>
  <c r="F192" i="2"/>
  <c r="F191" i="2"/>
  <c r="F190" i="2"/>
  <c r="F189" i="2"/>
  <c r="F188" i="2"/>
  <c r="F187" i="2"/>
  <c r="F186" i="2"/>
  <c r="F185" i="2"/>
  <c r="F184" i="2"/>
  <c r="F183" i="2"/>
  <c r="F182" i="2"/>
  <c r="F181" i="2"/>
  <c r="F180" i="2"/>
  <c r="F179" i="2"/>
  <c r="F178" i="2"/>
  <c r="F177" i="2"/>
  <c r="F176" i="2"/>
  <c r="F175" i="2"/>
  <c r="F174" i="2"/>
  <c r="F173" i="2"/>
  <c r="F172" i="2"/>
  <c r="F171" i="2"/>
  <c r="F170" i="2"/>
  <c r="F169" i="2"/>
  <c r="F168" i="2"/>
  <c r="F167" i="2"/>
  <c r="F166" i="2"/>
  <c r="F165" i="2"/>
  <c r="F164" i="2"/>
  <c r="F163" i="2"/>
  <c r="F162" i="2"/>
  <c r="F161" i="2"/>
  <c r="F160" i="2"/>
  <c r="F159" i="2"/>
  <c r="F158" i="2"/>
  <c r="F157" i="2"/>
  <c r="F156" i="2"/>
  <c r="F155" i="2"/>
  <c r="F154" i="2"/>
  <c r="F153" i="2"/>
  <c r="F152" i="2"/>
  <c r="F151" i="2"/>
  <c r="F150" i="2"/>
  <c r="F149" i="2"/>
  <c r="F148" i="2"/>
  <c r="F147" i="2"/>
  <c r="F146" i="2"/>
  <c r="F145" i="2"/>
  <c r="F144" i="2"/>
  <c r="F143" i="2"/>
  <c r="F142" i="2"/>
  <c r="F141" i="2"/>
  <c r="F140" i="2"/>
  <c r="F139" i="2"/>
  <c r="F138" i="2"/>
  <c r="F137" i="2"/>
  <c r="F136" i="2"/>
  <c r="F135" i="2"/>
  <c r="F134" i="2"/>
  <c r="F133" i="2"/>
  <c r="F132" i="2"/>
  <c r="F131" i="2"/>
  <c r="F130" i="2"/>
  <c r="F129" i="2"/>
  <c r="F128" i="2"/>
  <c r="F127" i="2"/>
  <c r="F126" i="2"/>
  <c r="F125" i="2"/>
  <c r="F124" i="2"/>
  <c r="F123" i="2"/>
  <c r="F122" i="2"/>
  <c r="F121" i="2"/>
  <c r="F120" i="2"/>
  <c r="F119" i="2"/>
  <c r="F118" i="2"/>
  <c r="F117" i="2"/>
  <c r="F116" i="2"/>
  <c r="F115" i="2"/>
  <c r="F114" i="2"/>
  <c r="F113" i="2"/>
  <c r="F112" i="2"/>
  <c r="F111" i="2"/>
  <c r="F110" i="2"/>
  <c r="F109" i="2"/>
  <c r="F108" i="2"/>
  <c r="F107" i="2"/>
  <c r="F106" i="2"/>
  <c r="F105" i="2"/>
  <c r="F104" i="2"/>
  <c r="F103" i="2"/>
  <c r="F102" i="2"/>
  <c r="F101" i="2"/>
  <c r="F100" i="2"/>
  <c r="F99" i="2"/>
  <c r="F98" i="2"/>
  <c r="F97" i="2"/>
  <c r="F96" i="2"/>
  <c r="F95" i="2"/>
  <c r="F94" i="2"/>
  <c r="F93" i="2"/>
  <c r="F92" i="2"/>
  <c r="F91" i="2"/>
  <c r="F90" i="2"/>
  <c r="F89" i="2"/>
  <c r="F88" i="2"/>
  <c r="F87" i="2"/>
  <c r="F86" i="2"/>
  <c r="F85" i="2"/>
  <c r="F84" i="2"/>
  <c r="F83" i="2"/>
  <c r="F82" i="2"/>
  <c r="F81" i="2"/>
  <c r="F80" i="2"/>
  <c r="F79" i="2"/>
  <c r="F78" i="2"/>
  <c r="F77" i="2"/>
  <c r="F76" i="2"/>
  <c r="F75" i="2"/>
  <c r="F74" i="2"/>
  <c r="F73" i="2"/>
  <c r="F72" i="2"/>
  <c r="F71" i="2"/>
  <c r="F70" i="2"/>
  <c r="F69" i="2"/>
  <c r="F68" i="2"/>
  <c r="F67" i="2"/>
  <c r="F66" i="2"/>
  <c r="F65" i="2"/>
  <c r="F64" i="2"/>
  <c r="F63" i="2"/>
  <c r="F62" i="2"/>
  <c r="F61" i="2"/>
  <c r="F60" i="2"/>
  <c r="F59" i="2"/>
  <c r="F58" i="2"/>
  <c r="F57" i="2"/>
  <c r="F56" i="2"/>
  <c r="F55" i="2"/>
  <c r="F54" i="2"/>
  <c r="F53" i="2"/>
  <c r="F52" i="2"/>
  <c r="F51" i="2"/>
  <c r="F50" i="2"/>
  <c r="F49" i="2"/>
  <c r="F48" i="2"/>
  <c r="F47" i="2"/>
  <c r="F46" i="2"/>
  <c r="F45" i="2"/>
  <c r="F44" i="2"/>
  <c r="F43" i="2"/>
  <c r="F42" i="2"/>
  <c r="F41" i="2"/>
  <c r="F40" i="2"/>
  <c r="F39" i="2"/>
  <c r="F38" i="2"/>
  <c r="F37" i="2"/>
  <c r="F36" i="2"/>
  <c r="F35" i="2"/>
  <c r="F34" i="2"/>
  <c r="F33" i="2"/>
  <c r="F32" i="2"/>
  <c r="F31" i="2"/>
  <c r="F30" i="2" l="1"/>
  <c r="F13" i="2" l="1"/>
  <c r="F11" i="2" l="1"/>
  <c r="F7" i="2"/>
  <c r="F5" i="2"/>
  <c r="F4" i="2"/>
  <c r="B31" i="1"/>
  <c r="F3" i="2"/>
  <c r="G1" i="2"/>
  <c r="B32" i="1" l="1"/>
</calcChain>
</file>

<file path=xl/comments1.xml><?xml version="1.0" encoding="utf-8"?>
<comments xmlns="http://schemas.openxmlformats.org/spreadsheetml/2006/main">
  <authors>
    <author>Dr. Wildanger</author>
  </authors>
  <commentList>
    <comment ref="B31" authorId="0" shapeId="0">
      <text>
        <r>
          <rPr>
            <b/>
            <sz val="8"/>
            <color indexed="81"/>
            <rFont val="Tahoma"/>
            <family val="2"/>
          </rPr>
          <t>Erläuterung:</t>
        </r>
        <r>
          <rPr>
            <sz val="8"/>
            <color indexed="81"/>
            <rFont val="Tahoma"/>
            <family val="2"/>
          </rPr>
          <t xml:space="preserve">
0 = Noch keine Prüfung
1 = Keine Beanstandungen
2 = Leichte Mängel gefunden
3 = Bericht ist mangelhaft</t>
        </r>
      </text>
    </comment>
  </commentList>
</comments>
</file>

<file path=xl/comments2.xml><?xml version="1.0" encoding="utf-8"?>
<comments xmlns="http://schemas.openxmlformats.org/spreadsheetml/2006/main">
  <authors>
    <author>Dr. Wildanger</author>
  </authors>
  <commentList>
    <comment ref="D2" authorId="0" shapeId="0">
      <text>
        <r>
          <rPr>
            <b/>
            <sz val="8"/>
            <color indexed="81"/>
            <rFont val="Tahoma"/>
            <family val="2"/>
          </rPr>
          <t>Dr. Wildanger:</t>
        </r>
        <r>
          <rPr>
            <sz val="8"/>
            <color indexed="81"/>
            <rFont val="Tahoma"/>
            <family val="2"/>
          </rPr>
          <t xml:space="preserve">
1=Messplan
2=Messbericht</t>
        </r>
      </text>
    </comment>
    <comment ref="E2" authorId="0" shapeId="0">
      <text>
        <r>
          <rPr>
            <b/>
            <sz val="8"/>
            <color indexed="81"/>
            <rFont val="Tahoma"/>
            <family val="2"/>
          </rPr>
          <t>Dr. Wildanger:</t>
        </r>
        <r>
          <rPr>
            <sz val="8"/>
            <color indexed="81"/>
            <rFont val="Tahoma"/>
            <family val="2"/>
          </rPr>
          <t xml:space="preserve">
1=Muss immer geprüft werden
0=Muss nicht immer geprüft werden</t>
        </r>
      </text>
    </comment>
  </commentList>
</comments>
</file>

<file path=xl/comments3.xml><?xml version="1.0" encoding="utf-8"?>
<comments xmlns="http://schemas.openxmlformats.org/spreadsheetml/2006/main">
  <authors>
    <author>Dr. Wildanger</author>
  </authors>
  <commentList>
    <comment ref="D2" authorId="0" shapeId="0">
      <text>
        <r>
          <rPr>
            <sz val="8"/>
            <color indexed="81"/>
            <rFont val="Tahoma"/>
            <family val="2"/>
          </rPr>
          <t>1=Messplan
2=Messbericht</t>
        </r>
      </text>
    </comment>
    <comment ref="E2" authorId="0" shapeId="0">
      <text>
        <r>
          <rPr>
            <sz val="8"/>
            <color indexed="81"/>
            <rFont val="Tahoma"/>
            <family val="2"/>
          </rPr>
          <t>1=Muss immer geprüft werden
0=Muss nicht immer geprüft werden</t>
        </r>
      </text>
    </comment>
    <comment ref="H2" authorId="0" shapeId="0">
      <text>
        <r>
          <rPr>
            <sz val="7"/>
            <color indexed="81"/>
            <rFont val="Tahoma"/>
            <family val="2"/>
          </rPr>
          <t>-1 = Nicht zutreffend
0 / leer = Keine Prüfung
1 = ja / keine Banstandung; 
2 = nicht kritische Abweichung / Nachprüfung nötig; 
3=nein / kritische Abweichung</t>
        </r>
      </text>
    </comment>
    <comment ref="J2" authorId="0" shapeId="0">
      <text>
        <r>
          <rPr>
            <sz val="8"/>
            <color indexed="81"/>
            <rFont val="Tahoma"/>
            <family val="2"/>
          </rPr>
          <t>U=Überwachungsbehörde
F=Fachbehörde (HLUG)
E=eLIS-A</t>
        </r>
      </text>
    </comment>
    <comment ref="K2" authorId="0" shapeId="0">
      <text>
        <r>
          <rPr>
            <sz val="8"/>
            <color indexed="81"/>
            <rFont val="Tahoma"/>
            <family val="2"/>
          </rPr>
          <t>J = ja / N=Nein</t>
        </r>
      </text>
    </comment>
  </commentList>
</comments>
</file>

<file path=xl/sharedStrings.xml><?xml version="1.0" encoding="utf-8"?>
<sst xmlns="http://schemas.openxmlformats.org/spreadsheetml/2006/main" count="382" uniqueCount="261">
  <si>
    <t>ID</t>
  </si>
  <si>
    <t>Frage</t>
  </si>
  <si>
    <t>Bemerkung</t>
  </si>
  <si>
    <t>Hinweise und Tipps zur Prüfung</t>
  </si>
  <si>
    <t>Prüfer</t>
  </si>
  <si>
    <t>Prüfungsschritt</t>
  </si>
  <si>
    <t>Recherche unter www.resymesa.de. Ggf. ist die Akkreditierungsurkunde der Messstelle unter www.dakks.de einzusehen und zu prüfen, ob die geplanten Messmethoden durch die Akkreditierung abgedeckt sind.</t>
  </si>
  <si>
    <r>
      <t xml:space="preserve">Siehe hierzu Nr. 5.3.2.2 der TA Luft sowie Punkt </t>
    </r>
    <r>
      <rPr>
        <sz val="8"/>
        <color rgb="FFFF0000"/>
        <rFont val="Calibri"/>
        <family val="2"/>
        <scheme val="minor"/>
      </rPr>
      <t>xxx</t>
    </r>
    <r>
      <rPr>
        <sz val="8"/>
        <color theme="1"/>
        <rFont val="Calibri"/>
        <family val="2"/>
        <scheme val="minor"/>
      </rPr>
      <t xml:space="preserve"> der DIN EN 15259</t>
    </r>
  </si>
  <si>
    <t>I. Allgemeine Anforderungen (Formalitäten)</t>
  </si>
  <si>
    <t>Wurden alle relevanten Genehmigungsbescheide berücksichtigt</t>
  </si>
  <si>
    <t>Pflicht?</t>
  </si>
  <si>
    <t>Hier ist eine Begründung erforderlich, wieso sichergestellt ist, das die bei der Messung vorliegenden Betriebsbedingungen den Zustand höchster Emission darstellen</t>
  </si>
  <si>
    <t>Abgleich mit Wissen aus dem Genehmigungsverfahren</t>
  </si>
  <si>
    <t>Stammdaten der Messung</t>
  </si>
  <si>
    <t>Betreiber</t>
  </si>
  <si>
    <t>Name</t>
  </si>
  <si>
    <t>PLZ / Ort</t>
  </si>
  <si>
    <t>Straße / Hausnummer</t>
  </si>
  <si>
    <t>Anlage (Nr / Bezeichnung)</t>
  </si>
  <si>
    <t>Bewertung des Messvorgangs:</t>
  </si>
  <si>
    <t>Rückspr. HLUG</t>
  </si>
  <si>
    <t>Umfang Prüfung RP (0=Keine Prüfung 1=Teil- / 2=Vollprüfung)</t>
  </si>
  <si>
    <t>Wertung</t>
  </si>
  <si>
    <t>Bemerkungen und Bewertungen</t>
  </si>
  <si>
    <t>IV. Prüfung der Abgasrandbedingungen</t>
  </si>
  <si>
    <t>Prüfung RP vollständig (1=ja / 2=nein)?</t>
  </si>
  <si>
    <t>Bearbeiter</t>
  </si>
  <si>
    <t>zu prüfen</t>
  </si>
  <si>
    <t>Umfang der Prüfung (1=Vollprüfung; 2=Teilprüfung)</t>
  </si>
  <si>
    <t>RP</t>
  </si>
  <si>
    <t>Betriebsstätten-Nr.</t>
  </si>
  <si>
    <t>Kurzergebnis Prüfung</t>
  </si>
  <si>
    <t>ID der Messstelle</t>
  </si>
  <si>
    <t>Prüfschritt (Messplan=1 / Messbericht=2)</t>
  </si>
  <si>
    <t>IST0</t>
  </si>
  <si>
    <t>Sonstige Messstelle</t>
  </si>
  <si>
    <t>Messstelle</t>
  </si>
  <si>
    <t>BewertungMax</t>
  </si>
  <si>
    <t>Entsprechen die Probenahmedauern bzw. Integrationszeiten der einzelnen Messungen den Anforderungen? (0-3)</t>
  </si>
  <si>
    <t>Entspricht der Messbericht den formalen Anforderungen des Mustermessberichtes des LAI? (0-2)</t>
  </si>
  <si>
    <t>Sind Anlass und Aufgabenstellung angemessen und korrekt beschrieben? (0-2)</t>
  </si>
  <si>
    <t>Ist der Solltermin für die Messung eingehalten? (0-3)</t>
  </si>
  <si>
    <t>Ist die Beschreibung der Anlage sachlich richtig? (0-3)</t>
  </si>
  <si>
    <t>Entspricht die Anzahl der Einzelmessungen den Anforderungen? (0-3)</t>
  </si>
  <si>
    <t>RP Gi</t>
  </si>
  <si>
    <t>Wurde der Bericht innerhalb von maximal 12 Wochen nach Abschluss der Messungen der Überwachungsbehörde vorgelegt?</t>
  </si>
  <si>
    <t>II. Durchführung - AMS pro Komponente</t>
  </si>
  <si>
    <t>Ist die AMS beschrieben?</t>
  </si>
  <si>
    <t>Erfüllt der Probenahmeort nach Angaben des Messinstitutes die Anforderungen der DIN EN 15259 und ist er repräsentativ (Homogenitätsprüfung)?</t>
  </si>
  <si>
    <t>Wurde für die Vergleichsmessungen ein Standardreferenzverfahren eingesetzt?</t>
  </si>
  <si>
    <t>Wurde die Dichtigkeit des Analysators bestätigt?</t>
  </si>
  <si>
    <t>Wurde die Einstellzeit eingehalten (≤ 200 s)?</t>
  </si>
  <si>
    <t>Liegt die Summe der Querempfindlichkeiten &lt; +/- 4% d. MBEW?</t>
  </si>
  <si>
    <t>Wird ein aktuelles und vollständiges Kontrollbuch geführt?</t>
  </si>
  <si>
    <t>Wird die Durchführung der QAL3 einschl. der Korrekturmaßnahmen dokumentiert?</t>
  </si>
  <si>
    <t>Kapitel</t>
  </si>
  <si>
    <t>1.5</t>
  </si>
  <si>
    <t>1.10</t>
  </si>
  <si>
    <t>1.11</t>
  </si>
  <si>
    <t>eLISA</t>
  </si>
  <si>
    <t>Inhaltsverzeichnis</t>
  </si>
  <si>
    <t>1.1-1.6 / 2</t>
  </si>
  <si>
    <t>Sind die Stammdaten der Messung richtig erfasst und wiedergegeben?</t>
  </si>
  <si>
    <t>Deckblatt</t>
  </si>
  <si>
    <t>Waren mindestens zwei Mitarbeiter der Messstelle an der Messung beteiligt?</t>
  </si>
  <si>
    <t>Wurden die Ergebnisse der Untersuchung vollständig und nachvollziehbar dargelegt?</t>
  </si>
  <si>
    <t>Sind im Anhang die erforderlichen Daten vorhanden?</t>
  </si>
  <si>
    <t>Anhang</t>
  </si>
  <si>
    <t>Ist der ordnungsgemäße Einbau bescheinigt?</t>
  </si>
  <si>
    <t>III. Durchführung - SRM pro Komponente</t>
  </si>
  <si>
    <t>Ist ein ggf. eingesetztes kontinuierliches Messgerät eignungsgeprüft?</t>
  </si>
  <si>
    <t>6.1.1. / 6.2.1</t>
  </si>
  <si>
    <t>Wurde die Linearität Gerätekennlinie normkonform geprüft, bestätigt und graphisch sowie tabellarisch dargestellt?</t>
  </si>
  <si>
    <t>Wurden Null- oder Referenzwerte bei der Auswertung der Kalibrierfunktion berücksichtigt und ist dies normkoform?</t>
  </si>
  <si>
    <t>V. Funktionsprüfung/Komponente - AMS</t>
  </si>
  <si>
    <t>VI Ermittlung/Bestätigung der Kalibrierfunktion</t>
  </si>
  <si>
    <t>VII. Betriebszustand während Messungen</t>
  </si>
  <si>
    <t>Sind die Anforderungen vollumfänglich erfüllt und ist das Prüfergebnis eindeutig?</t>
  </si>
  <si>
    <t>VIII. Elektronische Auswerteeinrichtung</t>
  </si>
  <si>
    <t>Wurden alle Messergebnisse sowie die darauf basierenden Berechnungen zur Ermittlung bzw. Prüfung der Kalibrierfunktion und Validierung nachvollziehbar (einschließlich Diagramm) dargestellt?</t>
  </si>
  <si>
    <t>IST156</t>
  </si>
  <si>
    <t>AIRTEC Gesellschaft für Umweltmessungen mbH</t>
  </si>
  <si>
    <t>IST281</t>
  </si>
  <si>
    <t>Analytik Institut Rietzler GmbH</t>
  </si>
  <si>
    <t>IST26</t>
  </si>
  <si>
    <t>ANECO Institut für Umweltschutz GmbH &amp; Co</t>
  </si>
  <si>
    <t>IST27</t>
  </si>
  <si>
    <t>IST97</t>
  </si>
  <si>
    <t>IST155</t>
  </si>
  <si>
    <t>Chemisches Laboratorium Dr. Rainer Fülling</t>
  </si>
  <si>
    <t>IST8</t>
  </si>
  <si>
    <t>Chemlab - Gesellschaft für Analytik und Umweltberatung mbH</t>
  </si>
  <si>
    <t>IST29</t>
  </si>
  <si>
    <t>DEKRA Automobil GmbH</t>
  </si>
  <si>
    <t>IST157</t>
  </si>
  <si>
    <t>Dr. Sporenberg Umweltschutz Meßtechnik GmbH</t>
  </si>
  <si>
    <t>IST269</t>
  </si>
  <si>
    <t>E.ON New Build &amp; Technology GmbH</t>
  </si>
  <si>
    <t>IST158</t>
  </si>
  <si>
    <t>ERGO Umweltinstitut GmbH</t>
  </si>
  <si>
    <t>IST300</t>
  </si>
  <si>
    <t>Eurofins GfA GmbH</t>
  </si>
  <si>
    <t>IST33</t>
  </si>
  <si>
    <t>IST299</t>
  </si>
  <si>
    <t>Hüttentechnische Vereinigung der Deutschen Glasindustrie e. V.</t>
  </si>
  <si>
    <t>IST264</t>
  </si>
  <si>
    <t>ias Aktiengesellschaft</t>
  </si>
  <si>
    <t>IST310</t>
  </si>
  <si>
    <t>IST111</t>
  </si>
  <si>
    <t>IFU GmbH Privates Institut für Analytik</t>
  </si>
  <si>
    <t>IST191</t>
  </si>
  <si>
    <t>IST227</t>
  </si>
  <si>
    <t>InfraServ GmbH &amp; Co. Gendorf KG</t>
  </si>
  <si>
    <t>IST42</t>
  </si>
  <si>
    <t>InfraServ GmbH &amp; Co. Höchst KG, -Immissionsschutz-</t>
  </si>
  <si>
    <t>IST275</t>
  </si>
  <si>
    <t>IST129</t>
  </si>
  <si>
    <t>Institut für Energie und Umwelttechnik e. V. (IUTA)</t>
  </si>
  <si>
    <t>IST194</t>
  </si>
  <si>
    <t>Institut für Luft- und Kältetechnik gGmbH</t>
  </si>
  <si>
    <t>IST46</t>
  </si>
  <si>
    <t>Institut für Umwelt- und Arbeitsplatzanalytik Burkon GmbH</t>
  </si>
  <si>
    <t>IST45</t>
  </si>
  <si>
    <t>Institut für Umweltschutz und Agrikulturchemie Feldbaum GmbH &amp; Co. KG</t>
  </si>
  <si>
    <t>IST266</t>
  </si>
  <si>
    <t>Landesamt für Umwelt, Wasserwirtschaft und Gewerbeaufsicht (LUWG)</t>
  </si>
  <si>
    <t>IST67</t>
  </si>
  <si>
    <t>Landesanstalt für Umwelt, Messungen und Naturschutz - Baden-Württemberg (LUBW)</t>
  </si>
  <si>
    <t>IST52</t>
  </si>
  <si>
    <t>LGA Immissions- und Arbeitsschutz GmbH</t>
  </si>
  <si>
    <t>IST144</t>
  </si>
  <si>
    <t>Mattersteig &amp; Co. Ingenieurgesellschaft für Verfahrenstechnik und Umweltschutz mbH</t>
  </si>
  <si>
    <t>IST189</t>
  </si>
  <si>
    <t>Modern Testing Services (Germany) GmbH (MTS)</t>
  </si>
  <si>
    <t>IST53</t>
  </si>
  <si>
    <t>Müller-BBM GmbH</t>
  </si>
  <si>
    <t>IST101</t>
  </si>
  <si>
    <t>IST12</t>
  </si>
  <si>
    <t>öko-control GmbH</t>
  </si>
  <si>
    <t>IST225</t>
  </si>
  <si>
    <t>ProChem GmbH Emissionsmessungen, Spezialanalytik, chemisch-technische Beratung</t>
  </si>
  <si>
    <t>IST294</t>
  </si>
  <si>
    <t>SGS-TÜV Saar GmbH</t>
  </si>
  <si>
    <t>IST272</t>
  </si>
  <si>
    <t>SPHÄRA Gesellschaft für Umweltschutz und Arbeitssicherheit mbH</t>
  </si>
  <si>
    <t>IST63</t>
  </si>
  <si>
    <t>TÜV Nord Umweltschutz GmbH &amp; Co. KG</t>
  </si>
  <si>
    <t>IST59</t>
  </si>
  <si>
    <t>IST61</t>
  </si>
  <si>
    <t>TÜV Süd Industrie Service GmbH</t>
  </si>
  <si>
    <t>IST320</t>
  </si>
  <si>
    <t>UCL Umwelt Control Labor GmbH</t>
  </si>
  <si>
    <t>IST69</t>
  </si>
  <si>
    <t>IST123</t>
  </si>
  <si>
    <t>WESSLING GmbH</t>
  </si>
  <si>
    <t>IST241</t>
  </si>
  <si>
    <t>Zech Ingenieurgesellschaft mbH</t>
  </si>
  <si>
    <t>Import eLISA (1) / Händisch (-1)</t>
  </si>
  <si>
    <t>eLISA ID</t>
  </si>
  <si>
    <t>Ist die elektronische Auswerteeinrichtung beschrieben und für diesen Zweck eignungsgeprüft?</t>
  </si>
  <si>
    <t>Ist der Gerätezustand nach Angaben des Messinstitutes in Ordnung?</t>
  </si>
  <si>
    <t>Erfüllen die Prüfgase und Referenzmaterialien des Betreibers die Anforderungen?</t>
  </si>
  <si>
    <t>Sind die Messpunkte über den Kalibrierbereich verteilt und wurde beschrieben, welche Maßnahmen ggf. ergriffen wurden um eine solche Verteilung zu erreichen, bzw. begründet, warum eine Verteilung der Werte nicht erreicht werden konnte?</t>
  </si>
  <si>
    <t>Messbericht (1) / Kalibrierbericht (2)</t>
  </si>
  <si>
    <t>Sind das Messinstitut und ein ggf. mit der Analytik betrautes Messinstitut für die Durchführung der Messungen bekanntgegeben und zugelassen? (0-3)</t>
  </si>
  <si>
    <t>RP Da, IV / Da</t>
  </si>
  <si>
    <t>RP Da, IV / F</t>
  </si>
  <si>
    <t>RP Da, IV / Wi</t>
  </si>
  <si>
    <t>RP Ks, III / Hef</t>
  </si>
  <si>
    <t>RP Ks, III / KS</t>
  </si>
  <si>
    <t>Datum des Beginns der Messung</t>
  </si>
  <si>
    <t>AZ Messplan Messstelle</t>
  </si>
  <si>
    <t>AZ Messbericht Messstelle</t>
  </si>
  <si>
    <t>Prüfung eines Messvorgangs</t>
  </si>
  <si>
    <t>Sind die Abgasrandbedingungen erfasst und die Messergebniss im Anhang dokumentiert worden?</t>
  </si>
  <si>
    <t>Ist die aktuelle Parameterliste durch die Messstelle ausgedruckt und beanstandungsfrei überprüft wurden?</t>
  </si>
  <si>
    <t>Ist das Messinstitut für die Durchführung der Funktionsprüfung / Kalibrierung bekanntgegeben und wurde der Bericht vom Projektleiter/Bearbeiter und vom fachlich Verantwortlichen unterschrieben?</t>
  </si>
  <si>
    <t>Wurden die Anforderungen an die Vergleichsmessung hinsichtlich Anzahl und Zeitraum eingehalten?</t>
  </si>
  <si>
    <t>Wurde die Gerätekennlinie eines ggf. eingesetzten kontinuierlichen Messgerätes normkonform und mit positivem Ergebnis überprüft?</t>
  </si>
  <si>
    <t>Sind Leistung/Durchsatz der Anlage während den Messungen dargestellt und repräsentativ für den genehmigten Betrieb und wurden evtl. Eingriffe in das Betriebsverhalten begründet?</t>
  </si>
  <si>
    <t>Ist die Funktionsprüfung der EAE vollständig durchgeführt worden und ist die jeweilige Anforderung (mit Quelle) sowie das jeweilige Prüfergebnis eindeutig angegeben und ist dieses positiv?</t>
  </si>
  <si>
    <t>Entspricht der Bericht in Form und Struktur dem Mustermessbericht (VDI 3950 Anhang C)?</t>
  </si>
  <si>
    <t>Ist das eingesetzte Messsystem nach Angaben des Messinstitutes  für den Zweck eignungsgeprüft (Gültiges QAL1-Zertifikat)?</t>
  </si>
  <si>
    <t xml:space="preserve">Sind Leistungs-/Durchsatz-/Einstellparameter der ARE während der Messungen repräsentativ für den genehmigten Betrieb und wurden eventuelle Eingriffe in das Betriebsverhalten begründet und dargestellt? </t>
  </si>
  <si>
    <t>Olfasense GmbH</t>
  </si>
  <si>
    <t>TÜV Rheinland Energy GmbH</t>
  </si>
  <si>
    <t>IX. Abschließende Prüfung</t>
  </si>
  <si>
    <t>Zuständige Überwachungsbehörde</t>
  </si>
  <si>
    <t>Bearbeiter Überwachungsbehörde</t>
  </si>
  <si>
    <t>Aktenzeichen Überwachungsbehörde</t>
  </si>
  <si>
    <t>Bearbeiter Fachbehörde (FB)</t>
  </si>
  <si>
    <t>Aktenzeichen Fachbehörde</t>
  </si>
  <si>
    <t>Prüfung durch Fachbehörde nötig?</t>
  </si>
  <si>
    <t>Überwachungsbehörde</t>
  </si>
  <si>
    <t>Fachbehörde</t>
  </si>
  <si>
    <t>Wurde der Bericht innerhalb der z. B. im Genehmigungsbescheid festgesetzten Frist der zuständigen Überwachungs-behörde vorgelegt? (0-2)</t>
  </si>
  <si>
    <t>Wurde die Messung vor der Durchführung den Überwachungsbehörden frist- und formgerecht angezeigt? (0-2)</t>
  </si>
  <si>
    <t>Hilfe</t>
  </si>
  <si>
    <t>IST311</t>
  </si>
  <si>
    <t>AQura GmbH, Abteilung AQ-AA</t>
  </si>
  <si>
    <t>Barth &amp; Bitter</t>
  </si>
  <si>
    <t>IST85</t>
  </si>
  <si>
    <t>Baustoff-Service GmbH (UMIT)</t>
  </si>
  <si>
    <t>Braunschweiger Umwelt-Biotechnologie GmbH</t>
  </si>
  <si>
    <t>IST238</t>
  </si>
  <si>
    <t>CUTEC-Institut GmbH</t>
  </si>
  <si>
    <t>IST116</t>
  </si>
  <si>
    <t>eretecUA GmbH &amp; Co. KG Institut für Umweltmesstechnik und Analytik</t>
  </si>
  <si>
    <t>Forschungsinstitut der Zementindustrie GmbH (FIZ)</t>
  </si>
  <si>
    <t>Gewerbliches Institut für Fragen des Umweltschutzes GmbH (IFU)</t>
  </si>
  <si>
    <t>IST268</t>
  </si>
  <si>
    <t>görtler analytical services gmbh</t>
  </si>
  <si>
    <t>GWA Gesellschaft für Wasser- und Abwasserservice mbH</t>
  </si>
  <si>
    <t>IST376</t>
  </si>
  <si>
    <t>iMA Richter &amp; Röckle GmbH</t>
  </si>
  <si>
    <t>IST242</t>
  </si>
  <si>
    <t>InfraServ Wiesbaden KG</t>
  </si>
  <si>
    <t>Ingenieurbüro Lohmeyer GmbH &amp; Co. KG</t>
  </si>
  <si>
    <t>IST304</t>
  </si>
  <si>
    <t>ita Ingenieurgesellschaft für Technische Akustik Weimar mbH</t>
  </si>
  <si>
    <t>ohne</t>
  </si>
  <si>
    <t>Merck</t>
  </si>
  <si>
    <t>IST375</t>
  </si>
  <si>
    <t>SGS Institut Fresenius</t>
  </si>
  <si>
    <t>000</t>
  </si>
  <si>
    <t>Sonstige</t>
  </si>
  <si>
    <t>IST370</t>
  </si>
  <si>
    <t>TÜV Technische Überwachung Hessen GmbH</t>
  </si>
  <si>
    <t>Uppenkamp + Partner</t>
  </si>
  <si>
    <t>Rücksprache Fachbehörde?</t>
  </si>
  <si>
    <t>Entspricht die Position der Probenahmepunkte im Abgaskanal nach Angaben des Messinstitutes den Anforderungen des technischen Regelwerks (DIN EN 15259)?
Falls nicht, wurden angemessene Maßnahmen ergriffen, um trotzdem eine repräsentative Messung sicherzustellen? (0-3)</t>
  </si>
  <si>
    <t>Betriebsstätte</t>
  </si>
  <si>
    <t>Aktenzeichen Genehmigung</t>
  </si>
  <si>
    <t>ÜB</t>
  </si>
  <si>
    <t>II. Repräsentativität und Plausibilität der Messwerte</t>
  </si>
  <si>
    <t>0</t>
  </si>
  <si>
    <t>0, 1.5</t>
  </si>
  <si>
    <t>1.6, 1.7</t>
  </si>
  <si>
    <t>2.2 (2.3, 2.4, 2.5, 2.6)</t>
  </si>
  <si>
    <t>3.1, 3.2, 3.3</t>
  </si>
  <si>
    <t>1.8, 6.2</t>
  </si>
  <si>
    <t>Liegt die Abweichung bei der Kontrolle des Null- und Referenzpunktes im zulässigen Rahmen?</t>
  </si>
  <si>
    <t>Wurde durch das Messinstitut eine Ortsbesichtigung durchgeführt? (0-3)</t>
  </si>
  <si>
    <t>1.9</t>
  </si>
  <si>
    <t>Waren mindestens zwei Mitarbeiter der Messstelle an der Messung beteiligt oder wurde eine Ausnahmeregelung im Vorfeld beantragt? (0-3)</t>
  </si>
  <si>
    <t>Sind die Messergebnisse durch entsprechende Anlagen im Anhang dokumentiert? (0-3)</t>
  </si>
  <si>
    <t>Wurde für jede Messkomponente ein geeignetes Messverfahren eingesetzt? (0-3)</t>
  </si>
  <si>
    <t>Wurden die Messungen nach Angabe des Messinstituts im Betriebszustand der höchsten Emission durchgeführt und sind die Ausführungen dazu plausibel? (0-3)</t>
  </si>
  <si>
    <t>Wurden die relevanten Betriebsdaten der Anlage und der Abgasreinigungsanlage während der Messung dokumentiert und sind diese plausibel? (0-3)</t>
  </si>
  <si>
    <t>III. Beurteilung der Messergebnisse</t>
  </si>
  <si>
    <t>Wurden alle Stoffe, für die eine Messverpflichtung besteht gemessen? (0-3)</t>
  </si>
  <si>
    <t>Wurden die Grenzwerte bei allen zu messenden Komponenten und Quellen sicher eingehalten (0-3)</t>
  </si>
  <si>
    <t>Sind die angegebenen Grenzwerte richtig? (0-3)</t>
  </si>
  <si>
    <t>Ist die von der Messstelle durchgeführte Plausibilitätsprüfung ausreichend und nachvollziehbar? (0-3)</t>
  </si>
  <si>
    <t>-</t>
  </si>
  <si>
    <t>4</t>
  </si>
  <si>
    <t>6.1</t>
  </si>
  <si>
    <t>0, 1.8, 6.2</t>
  </si>
  <si>
    <t>0, 6.2, 6.3</t>
  </si>
  <si>
    <t>6.4</t>
  </si>
  <si>
    <t>Datum der Prüfung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</si>
</sst>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6" x14ac:knownFonts="1">
    <font>
      <sz val="11"/>
      <color theme="1"/>
      <name val="Calibri"/>
      <family val="2"/>
      <scheme val="minor"/>
    </font>
    <font>
      <b/>
      <sz val="11"/>
      <color theme="1"/>
      <name val="Calibri"/>
      <family val="2"/>
      <scheme val="minor"/>
    </font>
    <font>
      <sz val="8"/>
      <color indexed="81"/>
      <name val="Tahoma"/>
      <family val="2"/>
    </font>
    <font>
      <b/>
      <sz val="8"/>
      <color indexed="81"/>
      <name val="Tahoma"/>
      <family val="2"/>
    </font>
    <font>
      <sz val="8"/>
      <color theme="1"/>
      <name val="Calibri"/>
      <family val="2"/>
      <scheme val="minor"/>
    </font>
    <font>
      <sz val="8"/>
      <color rgb="FFFF0000"/>
      <name val="Calibri"/>
      <family val="2"/>
      <scheme val="minor"/>
    </font>
    <font>
      <b/>
      <sz val="16"/>
      <color theme="1"/>
      <name val="Calibri"/>
      <family val="2"/>
      <scheme val="minor"/>
    </font>
    <font>
      <u/>
      <sz val="11"/>
      <color theme="10"/>
      <name val="Calibri"/>
      <family val="2"/>
    </font>
    <font>
      <sz val="12"/>
      <color theme="1"/>
      <name val="Calibri"/>
      <family val="2"/>
      <scheme val="minor"/>
    </font>
    <font>
      <b/>
      <sz val="12"/>
      <color theme="1"/>
      <name val="Calibri"/>
      <family val="2"/>
      <scheme val="minor"/>
    </font>
    <font>
      <sz val="12"/>
      <color rgb="FF000000"/>
      <name val="Calibri"/>
      <family val="2"/>
      <scheme val="minor"/>
    </font>
    <font>
      <b/>
      <sz val="8"/>
      <color theme="1"/>
      <name val="Calibri"/>
      <family val="2"/>
      <scheme val="minor"/>
    </font>
    <font>
      <b/>
      <sz val="12"/>
      <color rgb="FF000000"/>
      <name val="Calibri"/>
      <family val="2"/>
      <scheme val="minor"/>
    </font>
    <font>
      <sz val="11"/>
      <color rgb="FF010000"/>
      <name val="Calibri"/>
      <family val="2"/>
      <scheme val="minor"/>
    </font>
    <font>
      <sz val="11"/>
      <color rgb="FF000000"/>
      <name val="Calibri"/>
      <family val="2"/>
      <scheme val="minor"/>
    </font>
    <font>
      <sz val="11"/>
      <color rgb="FFC0C0C0"/>
      <name val="Calibri"/>
      <family val="2"/>
      <scheme val="minor"/>
    </font>
    <font>
      <sz val="7"/>
      <color indexed="81"/>
      <name val="Tahoma"/>
      <family val="2"/>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0"/>
      <color indexed="8"/>
      <name val="Arial"/>
      <family val="2"/>
    </font>
    <font>
      <sz val="11"/>
      <color indexed="8"/>
      <name val="Calibri"/>
      <family val="2"/>
    </font>
    <font>
      <sz val="12"/>
      <color rgb="FFC0C0C0"/>
      <name val="Calibri"/>
      <family val="2"/>
      <scheme val="minor"/>
    </font>
  </fonts>
  <fills count="38">
    <fill>
      <patternFill patternType="none"/>
    </fill>
    <fill>
      <patternFill patternType="gray125"/>
    </fill>
    <fill>
      <patternFill patternType="solid">
        <fgColor theme="6" tint="0.79998168889431442"/>
        <bgColor indexed="64"/>
      </patternFill>
    </fill>
    <fill>
      <patternFill patternType="solid">
        <fgColor theme="5" tint="0.79998168889431442"/>
        <bgColor indexed="64"/>
      </patternFill>
    </fill>
    <fill>
      <patternFill patternType="solid">
        <fgColor theme="0"/>
        <bgColor indexed="64"/>
      </patternFill>
    </fill>
    <fill>
      <patternFill patternType="solid">
        <fgColor theme="3"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EAF1DD"/>
        <bgColor indexed="64"/>
      </patternFill>
    </fill>
  </fills>
  <borders count="13">
    <border>
      <left/>
      <right/>
      <top/>
      <bottom/>
      <diagonal/>
    </border>
    <border>
      <left/>
      <right/>
      <top/>
      <bottom style="thin">
        <color auto="1"/>
      </bottom>
      <diagonal/>
    </border>
    <border>
      <left/>
      <right/>
      <top style="thick">
        <color auto="1"/>
      </top>
      <bottom style="thick">
        <color auto="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2"/>
      </left>
      <right style="thin">
        <color indexed="22"/>
      </right>
      <top style="thin">
        <color indexed="22"/>
      </top>
      <bottom style="thin">
        <color indexed="22"/>
      </bottom>
      <diagonal/>
    </border>
  </borders>
  <cellStyleXfs count="44">
    <xf numFmtId="0" fontId="0" fillId="0" borderId="0"/>
    <xf numFmtId="0" fontId="7" fillId="0" borderId="0" applyNumberFormat="0" applyFill="0" applyBorder="0" applyAlignment="0" applyProtection="0">
      <alignment vertical="top"/>
      <protection locked="0"/>
    </xf>
    <xf numFmtId="0" fontId="18" fillId="0" borderId="0" applyNumberFormat="0" applyFill="0" applyBorder="0" applyAlignment="0" applyProtection="0"/>
    <xf numFmtId="0" fontId="19" fillId="0" borderId="3" applyNumberFormat="0" applyFill="0" applyAlignment="0" applyProtection="0"/>
    <xf numFmtId="0" fontId="20" fillId="0" borderId="4" applyNumberFormat="0" applyFill="0" applyAlignment="0" applyProtection="0"/>
    <xf numFmtId="0" fontId="21" fillId="0" borderId="5" applyNumberFormat="0" applyFill="0" applyAlignment="0" applyProtection="0"/>
    <xf numFmtId="0" fontId="21" fillId="0" borderId="0" applyNumberFormat="0" applyFill="0" applyBorder="0" applyAlignment="0" applyProtection="0"/>
    <xf numFmtId="0" fontId="22" fillId="6" borderId="0" applyNumberFormat="0" applyBorder="0" applyAlignment="0" applyProtection="0"/>
    <xf numFmtId="0" fontId="23" fillId="7" borderId="0" applyNumberFormat="0" applyBorder="0" applyAlignment="0" applyProtection="0"/>
    <xf numFmtId="0" fontId="24" fillId="8" borderId="0" applyNumberFormat="0" applyBorder="0" applyAlignment="0" applyProtection="0"/>
    <xf numFmtId="0" fontId="25" fillId="9" borderId="6" applyNumberFormat="0" applyAlignment="0" applyProtection="0"/>
    <xf numFmtId="0" fontId="26" fillId="10" borderId="7" applyNumberFormat="0" applyAlignment="0" applyProtection="0"/>
    <xf numFmtId="0" fontId="27" fillId="10" borderId="6" applyNumberFormat="0" applyAlignment="0" applyProtection="0"/>
    <xf numFmtId="0" fontId="28" fillId="0" borderId="8" applyNumberFormat="0" applyFill="0" applyAlignment="0" applyProtection="0"/>
    <xf numFmtId="0" fontId="29" fillId="11" borderId="9" applyNumberFormat="0" applyAlignment="0" applyProtection="0"/>
    <xf numFmtId="0" fontId="30" fillId="0" borderId="0" applyNumberFormat="0" applyFill="0" applyBorder="0" applyAlignment="0" applyProtection="0"/>
    <xf numFmtId="0" fontId="17" fillId="12" borderId="10" applyNumberFormat="0" applyFont="0" applyAlignment="0" applyProtection="0"/>
    <xf numFmtId="0" fontId="31" fillId="0" borderId="0" applyNumberFormat="0" applyFill="0" applyBorder="0" applyAlignment="0" applyProtection="0"/>
    <xf numFmtId="0" fontId="1" fillId="0" borderId="11" applyNumberFormat="0" applyFill="0" applyAlignment="0" applyProtection="0"/>
    <xf numFmtId="0" fontId="32" fillId="13" borderId="0" applyNumberFormat="0" applyBorder="0" applyAlignment="0" applyProtection="0"/>
    <xf numFmtId="0" fontId="17" fillId="14" borderId="0" applyNumberFormat="0" applyBorder="0" applyAlignment="0" applyProtection="0"/>
    <xf numFmtId="0" fontId="17" fillId="15" borderId="0" applyNumberFormat="0" applyBorder="0" applyAlignment="0" applyProtection="0"/>
    <xf numFmtId="0" fontId="32" fillId="16" borderId="0" applyNumberFormat="0" applyBorder="0" applyAlignment="0" applyProtection="0"/>
    <xf numFmtId="0" fontId="32" fillId="17" borderId="0" applyNumberFormat="0" applyBorder="0" applyAlignment="0" applyProtection="0"/>
    <xf numFmtId="0" fontId="17" fillId="18" borderId="0" applyNumberFormat="0" applyBorder="0" applyAlignment="0" applyProtection="0"/>
    <xf numFmtId="0" fontId="17" fillId="19" borderId="0" applyNumberFormat="0" applyBorder="0" applyAlignment="0" applyProtection="0"/>
    <xf numFmtId="0" fontId="32" fillId="20" borderId="0" applyNumberFormat="0" applyBorder="0" applyAlignment="0" applyProtection="0"/>
    <xf numFmtId="0" fontId="32" fillId="21" borderId="0" applyNumberFormat="0" applyBorder="0" applyAlignment="0" applyProtection="0"/>
    <xf numFmtId="0" fontId="17" fillId="22" borderId="0" applyNumberFormat="0" applyBorder="0" applyAlignment="0" applyProtection="0"/>
    <xf numFmtId="0" fontId="17" fillId="23" borderId="0" applyNumberFormat="0" applyBorder="0" applyAlignment="0" applyProtection="0"/>
    <xf numFmtId="0" fontId="32" fillId="24" borderId="0" applyNumberFormat="0" applyBorder="0" applyAlignment="0" applyProtection="0"/>
    <xf numFmtId="0" fontId="32" fillId="25" borderId="0" applyNumberFormat="0" applyBorder="0" applyAlignment="0" applyProtection="0"/>
    <xf numFmtId="0" fontId="17" fillId="26" borderId="0" applyNumberFormat="0" applyBorder="0" applyAlignment="0" applyProtection="0"/>
    <xf numFmtId="0" fontId="17" fillId="27" borderId="0" applyNumberFormat="0" applyBorder="0" applyAlignment="0" applyProtection="0"/>
    <xf numFmtId="0" fontId="32" fillId="28" borderId="0" applyNumberFormat="0" applyBorder="0" applyAlignment="0" applyProtection="0"/>
    <xf numFmtId="0" fontId="32" fillId="29" borderId="0" applyNumberFormat="0" applyBorder="0" applyAlignment="0" applyProtection="0"/>
    <xf numFmtId="0" fontId="17" fillId="30" borderId="0" applyNumberFormat="0" applyBorder="0" applyAlignment="0" applyProtection="0"/>
    <xf numFmtId="0" fontId="17" fillId="31" borderId="0" applyNumberFormat="0" applyBorder="0" applyAlignment="0" applyProtection="0"/>
    <xf numFmtId="0" fontId="32" fillId="32" borderId="0" applyNumberFormat="0" applyBorder="0" applyAlignment="0" applyProtection="0"/>
    <xf numFmtId="0" fontId="32" fillId="33" borderId="0" applyNumberFormat="0" applyBorder="0" applyAlignment="0" applyProtection="0"/>
    <xf numFmtId="0" fontId="17" fillId="34" borderId="0" applyNumberFormat="0" applyBorder="0" applyAlignment="0" applyProtection="0"/>
    <xf numFmtId="0" fontId="17" fillId="35" borderId="0" applyNumberFormat="0" applyBorder="0" applyAlignment="0" applyProtection="0"/>
    <xf numFmtId="0" fontId="32" fillId="36" borderId="0" applyNumberFormat="0" applyBorder="0" applyAlignment="0" applyProtection="0"/>
    <xf numFmtId="0" fontId="33" fillId="0" borderId="0"/>
  </cellStyleXfs>
  <cellXfs count="124">
    <xf numFmtId="0" fontId="0" fillId="0" borderId="0" xfId="0"/>
    <xf numFmtId="0" fontId="0" fillId="0" borderId="0" xfId="0" applyAlignment="1">
      <alignment vertical="top"/>
    </xf>
    <xf numFmtId="0" fontId="4" fillId="0" borderId="0" xfId="0" applyFont="1" applyAlignment="1">
      <alignment wrapText="1"/>
    </xf>
    <xf numFmtId="0" fontId="4" fillId="0" borderId="0" xfId="0" applyFont="1" applyAlignment="1">
      <alignment vertical="top" wrapText="1"/>
    </xf>
    <xf numFmtId="0" fontId="1" fillId="0" borderId="1" xfId="0" applyFont="1" applyBorder="1"/>
    <xf numFmtId="0" fontId="1" fillId="0" borderId="1" xfId="0" applyFont="1" applyBorder="1" applyAlignment="1">
      <alignment wrapText="1"/>
    </xf>
    <xf numFmtId="0" fontId="1" fillId="0" borderId="0" xfId="0" applyFont="1"/>
    <xf numFmtId="0" fontId="0" fillId="0" borderId="0" xfId="0"/>
    <xf numFmtId="0" fontId="0" fillId="4" borderId="0" xfId="0" applyFill="1"/>
    <xf numFmtId="0" fontId="0" fillId="4" borderId="0" xfId="0" applyFill="1" applyAlignment="1">
      <alignment wrapText="1"/>
    </xf>
    <xf numFmtId="0" fontId="4" fillId="4" borderId="0" xfId="0" applyFont="1" applyFill="1"/>
    <xf numFmtId="0" fontId="0" fillId="0" borderId="0" xfId="0"/>
    <xf numFmtId="0" fontId="9" fillId="0" borderId="0" xfId="0" applyFont="1"/>
    <xf numFmtId="0" fontId="8" fillId="0" borderId="0" xfId="0" applyFont="1"/>
    <xf numFmtId="0" fontId="0" fillId="0" borderId="0" xfId="0" applyFill="1"/>
    <xf numFmtId="0" fontId="0" fillId="0" borderId="0" xfId="0" applyFill="1" applyAlignment="1">
      <alignment vertical="top"/>
    </xf>
    <xf numFmtId="0" fontId="4" fillId="0" borderId="0" xfId="0" applyFont="1" applyFill="1" applyAlignment="1">
      <alignment wrapText="1"/>
    </xf>
    <xf numFmtId="0" fontId="4" fillId="0" borderId="0" xfId="0" applyFont="1" applyFill="1"/>
    <xf numFmtId="0" fontId="0" fillId="0" borderId="0" xfId="0" applyAlignment="1" applyProtection="1">
      <alignment vertical="top" wrapText="1"/>
      <protection locked="0"/>
    </xf>
    <xf numFmtId="0" fontId="0" fillId="0" borderId="0" xfId="0" applyFill="1" applyAlignment="1" applyProtection="1">
      <alignment vertical="top" wrapText="1"/>
      <protection locked="0"/>
    </xf>
    <xf numFmtId="0" fontId="8" fillId="2" borderId="0" xfId="0" applyFont="1" applyFill="1" applyProtection="1">
      <protection locked="0"/>
    </xf>
    <xf numFmtId="0" fontId="9" fillId="3" borderId="0" xfId="0" applyFont="1" applyFill="1" applyAlignment="1">
      <alignment horizontal="left"/>
    </xf>
    <xf numFmtId="0" fontId="8" fillId="0" borderId="0" xfId="0" applyFont="1"/>
    <xf numFmtId="0" fontId="8" fillId="0" borderId="0" xfId="0" applyFont="1" applyFill="1" applyBorder="1"/>
    <xf numFmtId="0" fontId="9" fillId="3" borderId="0" xfId="0" applyFont="1" applyFill="1" applyAlignment="1">
      <alignment horizontal="left" vertical="center" wrapText="1"/>
    </xf>
    <xf numFmtId="0" fontId="8" fillId="5" borderId="0" xfId="0" applyFont="1" applyFill="1" applyBorder="1" applyAlignment="1" applyProtection="1">
      <alignment vertical="top" wrapText="1"/>
    </xf>
    <xf numFmtId="0" fontId="0" fillId="2" borderId="0" xfId="0" applyFill="1" applyAlignment="1" applyProtection="1">
      <alignment wrapText="1"/>
      <protection locked="0"/>
    </xf>
    <xf numFmtId="0" fontId="8" fillId="0" borderId="0" xfId="0" applyFont="1" applyFill="1" applyBorder="1" applyAlignment="1" applyProtection="1">
      <alignment horizontal="left" vertical="top" wrapText="1"/>
    </xf>
    <xf numFmtId="0" fontId="0" fillId="0" borderId="0" xfId="0" applyAlignment="1">
      <alignment horizontal="left" vertical="top"/>
    </xf>
    <xf numFmtId="0" fontId="0" fillId="4" borderId="0" xfId="0" applyFill="1" applyProtection="1"/>
    <xf numFmtId="0" fontId="0" fillId="0" borderId="0" xfId="0" applyFill="1" applyBorder="1"/>
    <xf numFmtId="0" fontId="13" fillId="0" borderId="0" xfId="0" applyFont="1"/>
    <xf numFmtId="0" fontId="13" fillId="0" borderId="0" xfId="0" applyFont="1" applyFill="1"/>
    <xf numFmtId="0" fontId="13" fillId="0" borderId="0" xfId="0" applyFont="1" applyFill="1" applyBorder="1"/>
    <xf numFmtId="0" fontId="0" fillId="0" borderId="0" xfId="0" applyAlignment="1">
      <alignment horizontal="center" vertical="top" wrapText="1"/>
    </xf>
    <xf numFmtId="0" fontId="0" fillId="0" borderId="0" xfId="0" applyFill="1" applyAlignment="1">
      <alignment horizontal="center" vertical="top" wrapText="1"/>
    </xf>
    <xf numFmtId="0" fontId="14" fillId="0" borderId="0" xfId="0" applyFont="1"/>
    <xf numFmtId="0" fontId="9" fillId="0" borderId="2" xfId="0" applyFont="1" applyBorder="1" applyAlignment="1" applyProtection="1">
      <alignment vertical="top" wrapText="1"/>
    </xf>
    <xf numFmtId="0" fontId="1" fillId="0" borderId="2" xfId="0" applyFont="1" applyBorder="1" applyAlignment="1" applyProtection="1">
      <alignment horizontal="center" vertical="top" wrapText="1"/>
    </xf>
    <xf numFmtId="0" fontId="11" fillId="0" borderId="2" xfId="0" applyFont="1" applyBorder="1" applyAlignment="1" applyProtection="1">
      <alignment horizontal="center" vertical="center" wrapText="1"/>
    </xf>
    <xf numFmtId="0" fontId="7" fillId="0" borderId="2" xfId="1" applyBorder="1" applyAlignment="1" applyProtection="1"/>
    <xf numFmtId="0" fontId="0" fillId="0" borderId="2" xfId="0" applyBorder="1" applyAlignment="1" applyProtection="1">
      <alignment vertical="top" wrapText="1"/>
    </xf>
    <xf numFmtId="0" fontId="0" fillId="0" borderId="2" xfId="0" applyBorder="1" applyAlignment="1" applyProtection="1">
      <alignment horizontal="center" vertical="top" wrapText="1"/>
    </xf>
    <xf numFmtId="0" fontId="4" fillId="0" borderId="2" xfId="0" applyFont="1" applyBorder="1" applyAlignment="1" applyProtection="1">
      <alignment wrapText="1"/>
    </xf>
    <xf numFmtId="0" fontId="9" fillId="0" borderId="0" xfId="0" applyFont="1" applyBorder="1"/>
    <xf numFmtId="0" fontId="1" fillId="0" borderId="0" xfId="0" applyFont="1" applyBorder="1"/>
    <xf numFmtId="0" fontId="1" fillId="0" borderId="0" xfId="0" applyFont="1" applyBorder="1" applyAlignment="1">
      <alignment wrapText="1"/>
    </xf>
    <xf numFmtId="0" fontId="0" fillId="0" borderId="0" xfId="0" applyFill="1" applyBorder="1" applyAlignment="1" applyProtection="1">
      <alignment vertical="top" wrapText="1"/>
      <protection locked="0"/>
    </xf>
    <xf numFmtId="0" fontId="0" fillId="0" borderId="0" xfId="0" applyFill="1" applyBorder="1" applyAlignment="1">
      <alignment horizontal="center" vertical="top" wrapText="1"/>
    </xf>
    <xf numFmtId="0" fontId="4" fillId="0" borderId="0" xfId="0" applyFont="1" applyFill="1" applyBorder="1"/>
    <xf numFmtId="0" fontId="0" fillId="0" borderId="2" xfId="0" applyFill="1" applyBorder="1" applyAlignment="1" applyProtection="1">
      <alignment vertical="top" wrapText="1"/>
    </xf>
    <xf numFmtId="0" fontId="0" fillId="0" borderId="2" xfId="0" applyFill="1" applyBorder="1" applyAlignment="1" applyProtection="1">
      <alignment horizontal="center" vertical="top" wrapText="1"/>
    </xf>
    <xf numFmtId="0" fontId="4" fillId="0" borderId="2" xfId="0" applyFont="1" applyFill="1" applyBorder="1"/>
    <xf numFmtId="0" fontId="7" fillId="0" borderId="2" xfId="1" applyFill="1" applyBorder="1" applyAlignment="1" applyProtection="1"/>
    <xf numFmtId="0" fontId="0" fillId="0" borderId="0" xfId="0" applyAlignment="1" applyProtection="1">
      <alignment horizontal="center" vertical="top" wrapText="1"/>
      <protection locked="0"/>
    </xf>
    <xf numFmtId="0" fontId="0" fillId="0" borderId="0" xfId="0" applyFill="1" applyAlignment="1" applyProtection="1">
      <alignment horizontal="center" vertical="top" wrapText="1"/>
      <protection locked="0"/>
    </xf>
    <xf numFmtId="0" fontId="0" fillId="0" borderId="0" xfId="0" applyFill="1" applyBorder="1" applyAlignment="1" applyProtection="1">
      <alignment horizontal="center" vertical="top" wrapText="1"/>
      <protection locked="0"/>
    </xf>
    <xf numFmtId="0" fontId="0" fillId="4" borderId="0" xfId="0" applyFill="1" applyAlignment="1">
      <alignment horizontal="center" vertical="top" wrapText="1"/>
    </xf>
    <xf numFmtId="0" fontId="0" fillId="0" borderId="0" xfId="0" applyFont="1" applyAlignment="1" applyProtection="1">
      <alignment horizontal="center" vertical="top" wrapText="1"/>
      <protection locked="0"/>
    </xf>
    <xf numFmtId="0" fontId="0" fillId="0" borderId="0" xfId="0" applyFill="1" applyBorder="1" applyAlignment="1">
      <alignment vertical="top"/>
    </xf>
    <xf numFmtId="0" fontId="7" fillId="0" borderId="0" xfId="1" applyAlignment="1" applyProtection="1">
      <alignment wrapText="1"/>
    </xf>
    <xf numFmtId="0" fontId="7" fillId="4" borderId="0" xfId="1" applyFill="1" applyAlignment="1" applyProtection="1"/>
    <xf numFmtId="0" fontId="0" fillId="0" borderId="0" xfId="0" applyAlignment="1">
      <alignment horizontal="center" vertical="top"/>
    </xf>
    <xf numFmtId="0" fontId="0" fillId="0" borderId="0" xfId="0" applyFill="1" applyProtection="1">
      <protection locked="0"/>
    </xf>
    <xf numFmtId="0" fontId="8" fillId="0" borderId="0" xfId="0" applyFont="1" applyFill="1" applyProtection="1">
      <protection locked="0"/>
    </xf>
    <xf numFmtId="0" fontId="12" fillId="0" borderId="2" xfId="0" applyFont="1" applyBorder="1" applyAlignment="1" applyProtection="1">
      <alignment vertical="top" wrapText="1"/>
    </xf>
    <xf numFmtId="0" fontId="14" fillId="0" borderId="0" xfId="0" applyFont="1" applyAlignment="1">
      <alignment vertical="top"/>
    </xf>
    <xf numFmtId="0" fontId="15" fillId="0" borderId="0" xfId="0" applyFont="1" applyAlignment="1">
      <alignment vertical="top"/>
    </xf>
    <xf numFmtId="0" fontId="14" fillId="0" borderId="0" xfId="0" applyFont="1" applyBorder="1" applyAlignment="1">
      <alignment vertical="top"/>
    </xf>
    <xf numFmtId="0" fontId="10" fillId="0" borderId="0" xfId="0" applyFont="1" applyAlignment="1" applyProtection="1">
      <alignment horizontal="left" vertical="top" wrapText="1"/>
    </xf>
    <xf numFmtId="0" fontId="10" fillId="0" borderId="0" xfId="0" applyFont="1" applyFill="1" applyAlignment="1" applyProtection="1">
      <alignment horizontal="left" vertical="top" wrapText="1"/>
    </xf>
    <xf numFmtId="0" fontId="10" fillId="0" borderId="0" xfId="0" applyFont="1" applyFill="1" applyAlignment="1" applyProtection="1">
      <alignment vertical="top" wrapText="1"/>
    </xf>
    <xf numFmtId="0" fontId="12" fillId="0" borderId="2" xfId="0" applyFont="1" applyFill="1" applyBorder="1" applyAlignment="1" applyProtection="1">
      <alignment horizontal="left" vertical="top" wrapText="1"/>
    </xf>
    <xf numFmtId="0" fontId="10" fillId="0" borderId="0" xfId="0" applyFont="1" applyFill="1" applyAlignment="1">
      <alignment horizontal="left" vertical="top" wrapText="1"/>
    </xf>
    <xf numFmtId="0" fontId="1" fillId="0" borderId="0" xfId="0" applyFont="1" applyBorder="1" applyAlignment="1" applyProtection="1">
      <alignment horizontal="center" vertical="top" wrapText="1"/>
    </xf>
    <xf numFmtId="0" fontId="0" fillId="0" borderId="0" xfId="0" applyFill="1" applyBorder="1" applyAlignment="1" applyProtection="1">
      <alignment horizontal="center" vertical="top" wrapText="1"/>
    </xf>
    <xf numFmtId="49" fontId="8" fillId="0" borderId="0" xfId="0" applyNumberFormat="1" applyFont="1" applyAlignment="1">
      <alignment horizontal="center" vertical="top" wrapText="1"/>
    </xf>
    <xf numFmtId="49" fontId="9" fillId="0" borderId="2" xfId="0" applyNumberFormat="1" applyFont="1" applyBorder="1" applyAlignment="1" applyProtection="1">
      <alignment horizontal="center" vertical="top" wrapText="1"/>
    </xf>
    <xf numFmtId="49" fontId="8" fillId="0" borderId="0" xfId="0" applyNumberFormat="1" applyFont="1" applyFill="1" applyAlignment="1">
      <alignment horizontal="center" vertical="top" wrapText="1"/>
    </xf>
    <xf numFmtId="49" fontId="8" fillId="0" borderId="0" xfId="0" applyNumberFormat="1" applyFont="1" applyFill="1" applyBorder="1" applyAlignment="1">
      <alignment horizontal="center" vertical="top" wrapText="1"/>
    </xf>
    <xf numFmtId="49" fontId="8" fillId="4" borderId="0" xfId="0" applyNumberFormat="1" applyFont="1" applyFill="1" applyAlignment="1">
      <alignment horizontal="center" vertical="top" wrapText="1"/>
    </xf>
    <xf numFmtId="16" fontId="4" fillId="0" borderId="0" xfId="0" applyNumberFormat="1" applyFont="1" applyAlignment="1">
      <alignment vertical="top" wrapText="1"/>
    </xf>
    <xf numFmtId="0" fontId="4" fillId="0" borderId="0" xfId="0" applyFont="1" applyAlignment="1">
      <alignment horizontal="left" vertical="top" wrapText="1"/>
    </xf>
    <xf numFmtId="0" fontId="4" fillId="0" borderId="0" xfId="0" applyFont="1" applyFill="1" applyBorder="1" applyAlignment="1">
      <alignment horizontal="left" vertical="top"/>
    </xf>
    <xf numFmtId="0" fontId="4" fillId="0" borderId="0" xfId="0" applyFont="1" applyFill="1" applyAlignment="1">
      <alignment vertical="top"/>
    </xf>
    <xf numFmtId="14" fontId="4" fillId="0" borderId="0" xfId="0" applyNumberFormat="1" applyFont="1" applyFill="1" applyAlignment="1">
      <alignment vertical="top"/>
    </xf>
    <xf numFmtId="0" fontId="1" fillId="0" borderId="0" xfId="0" applyFont="1" applyBorder="1" applyAlignment="1" applyProtection="1">
      <alignment horizontal="center" vertical="top" wrapText="1"/>
      <protection locked="0"/>
    </xf>
    <xf numFmtId="0" fontId="10" fillId="0" borderId="0" xfId="0" applyFont="1" applyBorder="1" applyAlignment="1" applyProtection="1">
      <alignment vertical="top" wrapText="1"/>
    </xf>
    <xf numFmtId="0" fontId="10" fillId="0" borderId="0" xfId="0" applyFont="1" applyFill="1" applyBorder="1" applyAlignment="1" applyProtection="1">
      <alignment horizontal="left" vertical="top" wrapText="1"/>
    </xf>
    <xf numFmtId="0" fontId="0" fillId="0" borderId="0" xfId="0"/>
    <xf numFmtId="0" fontId="8" fillId="3" borderId="0" xfId="0" applyFont="1" applyFill="1" applyProtection="1">
      <protection locked="0"/>
    </xf>
    <xf numFmtId="0" fontId="10" fillId="0" borderId="0" xfId="0" applyFont="1" applyFill="1" applyAlignment="1">
      <alignment vertical="top" wrapText="1"/>
    </xf>
    <xf numFmtId="0" fontId="14" fillId="0" borderId="0" xfId="0" applyFont="1" applyFill="1" applyAlignment="1">
      <alignment vertical="top" wrapText="1"/>
    </xf>
    <xf numFmtId="0" fontId="13" fillId="4" borderId="0" xfId="0" applyFont="1" applyFill="1"/>
    <xf numFmtId="0" fontId="34" fillId="0" borderId="12" xfId="43" applyFont="1" applyFill="1" applyBorder="1" applyAlignment="1">
      <alignment wrapText="1"/>
    </xf>
    <xf numFmtId="0" fontId="7" fillId="0" borderId="0" xfId="1" applyAlignment="1" applyProtection="1"/>
    <xf numFmtId="0" fontId="14" fillId="4" borderId="0" xfId="0" applyFont="1" applyFill="1"/>
    <xf numFmtId="0" fontId="11" fillId="0" borderId="0" xfId="0" applyFont="1" applyBorder="1" applyAlignment="1" applyProtection="1">
      <alignment horizontal="center" vertical="center" wrapText="1"/>
    </xf>
    <xf numFmtId="0" fontId="7" fillId="0" borderId="0" xfId="1" applyBorder="1" applyAlignment="1" applyProtection="1"/>
    <xf numFmtId="49" fontId="8" fillId="0" borderId="0" xfId="0" applyNumberFormat="1" applyFont="1" applyBorder="1" applyAlignment="1" applyProtection="1">
      <alignment horizontal="center" vertical="top" wrapText="1"/>
    </xf>
    <xf numFmtId="0" fontId="0" fillId="0" borderId="0" xfId="0" applyFont="1" applyBorder="1" applyAlignment="1" applyProtection="1">
      <alignment horizontal="center" vertical="top" wrapText="1"/>
    </xf>
    <xf numFmtId="0" fontId="9" fillId="0" borderId="0" xfId="0" applyFont="1" applyBorder="1" applyAlignment="1">
      <alignment horizontal="left" indent="2"/>
    </xf>
    <xf numFmtId="0" fontId="12" fillId="0" borderId="2" xfId="0" applyFont="1" applyBorder="1" applyAlignment="1" applyProtection="1">
      <alignment horizontal="left" vertical="top" wrapText="1" indent="2"/>
    </xf>
    <xf numFmtId="0" fontId="10" fillId="0" borderId="0" xfId="0" applyFont="1" applyAlignment="1" applyProtection="1">
      <alignment horizontal="left" vertical="top" wrapText="1" indent="2"/>
    </xf>
    <xf numFmtId="0" fontId="10" fillId="0" borderId="0" xfId="0" applyFont="1" applyBorder="1" applyAlignment="1" applyProtection="1">
      <alignment horizontal="left" vertical="top" wrapText="1" indent="2"/>
    </xf>
    <xf numFmtId="0" fontId="0" fillId="4" borderId="0" xfId="0" applyFill="1" applyAlignment="1">
      <alignment horizontal="left" indent="2"/>
    </xf>
    <xf numFmtId="0" fontId="0" fillId="0" borderId="0" xfId="0" applyAlignment="1">
      <alignment horizontal="left" indent="2"/>
    </xf>
    <xf numFmtId="0" fontId="0" fillId="0" borderId="0" xfId="0" applyAlignment="1">
      <alignment wrapText="1"/>
    </xf>
    <xf numFmtId="49" fontId="1" fillId="0" borderId="0" xfId="0" applyNumberFormat="1" applyFont="1" applyBorder="1" applyAlignment="1">
      <alignment horizontal="center" vertical="top" wrapText="1"/>
    </xf>
    <xf numFmtId="0" fontId="0" fillId="2" borderId="0" xfId="0" applyFill="1" applyProtection="1"/>
    <xf numFmtId="0" fontId="8" fillId="2" borderId="0" xfId="0" applyFont="1" applyFill="1" applyProtection="1"/>
    <xf numFmtId="14" fontId="8" fillId="2" borderId="0" xfId="0" applyNumberFormat="1" applyFont="1" applyFill="1" applyAlignment="1" applyProtection="1">
      <alignment horizontal="left"/>
    </xf>
    <xf numFmtId="0" fontId="0" fillId="37" borderId="0" xfId="0" applyFill="1" applyProtection="1">
      <protection locked="0"/>
    </xf>
    <xf numFmtId="0" fontId="8" fillId="37" borderId="0" xfId="0" applyFont="1" applyFill="1" applyProtection="1">
      <protection locked="0"/>
    </xf>
    <xf numFmtId="49" fontId="8" fillId="37" borderId="0" xfId="0" applyNumberFormat="1" applyFont="1" applyFill="1" applyAlignment="1" applyProtection="1">
      <alignment horizontal="left"/>
      <protection locked="0"/>
    </xf>
    <xf numFmtId="0" fontId="0" fillId="0" borderId="2" xfId="0" applyFont="1" applyBorder="1" applyAlignment="1" applyProtection="1">
      <alignment horizontal="center" vertical="top" wrapText="1"/>
    </xf>
    <xf numFmtId="49" fontId="8" fillId="0" borderId="2" xfId="0" applyNumberFormat="1" applyFont="1" applyBorder="1" applyAlignment="1" applyProtection="1">
      <alignment horizontal="center" vertical="top" wrapText="1"/>
    </xf>
    <xf numFmtId="0" fontId="35" fillId="0" borderId="0" xfId="0" applyFont="1" applyAlignment="1" applyProtection="1">
      <alignment horizontal="left" vertical="top" wrapText="1" indent="2"/>
    </xf>
    <xf numFmtId="0" fontId="35" fillId="0" borderId="0" xfId="0" applyFont="1" applyBorder="1" applyAlignment="1" applyProtection="1">
      <alignment horizontal="left" vertical="top" wrapText="1" indent="2"/>
    </xf>
    <xf numFmtId="0" fontId="35" fillId="0" borderId="0" xfId="0" applyFont="1" applyAlignment="1" applyProtection="1">
      <alignment horizontal="left" vertical="top" wrapText="1"/>
    </xf>
    <xf numFmtId="0" fontId="6" fillId="0" borderId="0" xfId="0" applyFont="1" applyAlignment="1">
      <alignment horizontal="center"/>
    </xf>
    <xf numFmtId="0" fontId="6" fillId="0" borderId="0" xfId="0" applyFont="1" applyAlignment="1" applyProtection="1">
      <alignment horizontal="center"/>
    </xf>
    <xf numFmtId="0" fontId="6" fillId="0" borderId="0" xfId="0" applyFont="1" applyAlignment="1">
      <alignment horizontal="left" indent="2"/>
    </xf>
    <xf numFmtId="0" fontId="6" fillId="0" borderId="0" xfId="0" applyFont="1" applyAlignment="1">
      <alignment horizontal="center" wrapText="1"/>
    </xf>
  </cellXfs>
  <cellStyles count="44">
    <cellStyle name="20 % - Akzent1" xfId="20" builtinId="30" customBuiltin="1"/>
    <cellStyle name="20 % - Akzent2" xfId="24" builtinId="34" customBuiltin="1"/>
    <cellStyle name="20 % - Akzent3" xfId="28" builtinId="38" customBuiltin="1"/>
    <cellStyle name="20 % - Akzent4" xfId="32" builtinId="42" customBuiltin="1"/>
    <cellStyle name="20 % - Akzent5" xfId="36" builtinId="46" customBuiltin="1"/>
    <cellStyle name="20 % - Akzent6" xfId="40" builtinId="50" customBuiltin="1"/>
    <cellStyle name="40 % - Akzent1" xfId="21" builtinId="31" customBuiltin="1"/>
    <cellStyle name="40 % - Akzent2" xfId="25" builtinId="35" customBuiltin="1"/>
    <cellStyle name="40 % - Akzent3" xfId="29" builtinId="39" customBuiltin="1"/>
    <cellStyle name="40 % - Akzent4" xfId="33" builtinId="43" customBuiltin="1"/>
    <cellStyle name="40 % - Akzent5" xfId="37" builtinId="47" customBuiltin="1"/>
    <cellStyle name="40 % - Akzent6" xfId="41" builtinId="51" customBuiltin="1"/>
    <cellStyle name="60 % - Akzent1" xfId="22" builtinId="32" customBuiltin="1"/>
    <cellStyle name="60 % - Akzent2" xfId="26" builtinId="36" customBuiltin="1"/>
    <cellStyle name="60 % - Akzent3" xfId="30" builtinId="40" customBuiltin="1"/>
    <cellStyle name="60 % - Akzent4" xfId="34" builtinId="44" customBuiltin="1"/>
    <cellStyle name="60 % - Akzent5" xfId="38" builtinId="48" customBuiltin="1"/>
    <cellStyle name="60 % - Akzent6" xfId="42" builtinId="52" customBuiltin="1"/>
    <cellStyle name="Akzent1" xfId="19" builtinId="29" customBuiltin="1"/>
    <cellStyle name="Akzent2" xfId="23" builtinId="33" customBuiltin="1"/>
    <cellStyle name="Akzent3" xfId="27" builtinId="37" customBuiltin="1"/>
    <cellStyle name="Akzent4" xfId="31" builtinId="41" customBuiltin="1"/>
    <cellStyle name="Akzent5" xfId="35" builtinId="45" customBuiltin="1"/>
    <cellStyle name="Akzent6" xfId="39" builtinId="49" customBuiltin="1"/>
    <cellStyle name="Ausgabe" xfId="11" builtinId="21" customBuiltin="1"/>
    <cellStyle name="Berechnung" xfId="12" builtinId="22" customBuiltin="1"/>
    <cellStyle name="Eingabe" xfId="10" builtinId="20" customBuiltin="1"/>
    <cellStyle name="Ergebnis" xfId="18" builtinId="25" customBuiltin="1"/>
    <cellStyle name="Erklärender Text" xfId="17" builtinId="53" customBuiltin="1"/>
    <cellStyle name="Gut" xfId="7" builtinId="26" customBuiltin="1"/>
    <cellStyle name="Link" xfId="1" builtinId="8"/>
    <cellStyle name="Neutral" xfId="9" builtinId="28" customBuiltin="1"/>
    <cellStyle name="Notiz" xfId="16" builtinId="10" customBuiltin="1"/>
    <cellStyle name="Schlecht" xfId="8" builtinId="27" customBuiltin="1"/>
    <cellStyle name="Standard" xfId="0" builtinId="0"/>
    <cellStyle name="Standard_ListeMessinstitute" xfId="43"/>
    <cellStyle name="Überschrift" xfId="2" builtinId="15" customBuiltin="1"/>
    <cellStyle name="Überschrift 1" xfId="3" builtinId="16" customBuiltin="1"/>
    <cellStyle name="Überschrift 2" xfId="4" builtinId="17" customBuiltin="1"/>
    <cellStyle name="Überschrift 3" xfId="5" builtinId="18" customBuiltin="1"/>
    <cellStyle name="Überschrift 4" xfId="6" builtinId="19" customBuiltin="1"/>
    <cellStyle name="Verknüpfte Zelle" xfId="13" builtinId="24" customBuiltin="1"/>
    <cellStyle name="Warnender Text" xfId="15" builtinId="11" customBuiltin="1"/>
    <cellStyle name="Zelle überprüfen" xfId="14" builtinId="23" customBuiltin="1"/>
  </cellStyles>
  <dxfs count="12">
    <dxf>
      <fill>
        <patternFill>
          <bgColor rgb="FF00B050"/>
        </patternFill>
      </fill>
    </dxf>
    <dxf>
      <fill>
        <patternFill>
          <bgColor rgb="FFFFC000"/>
        </patternFill>
      </fill>
    </dxf>
    <dxf>
      <fill>
        <patternFill>
          <bgColor rgb="FFC00000"/>
        </patternFill>
      </fill>
    </dxf>
    <dxf>
      <fill>
        <patternFill>
          <bgColor rgb="FF00B050"/>
        </patternFill>
      </fill>
    </dxf>
    <dxf>
      <fill>
        <patternFill>
          <bgColor rgb="FFFFC000"/>
        </patternFill>
      </fill>
    </dxf>
    <dxf>
      <fill>
        <patternFill>
          <bgColor rgb="FFC00000"/>
        </patternFill>
      </fill>
    </dxf>
    <dxf>
      <fill>
        <patternFill>
          <bgColor rgb="FF00B050"/>
        </patternFill>
      </fill>
    </dxf>
    <dxf>
      <fill>
        <patternFill>
          <bgColor rgb="FFFFC000"/>
        </patternFill>
      </fill>
    </dxf>
    <dxf>
      <fill>
        <patternFill>
          <bgColor rgb="FFC00000"/>
        </patternFill>
      </fill>
    </dxf>
    <dxf>
      <fill>
        <patternFill>
          <bgColor rgb="FF00B050"/>
        </patternFill>
      </fill>
    </dxf>
    <dxf>
      <fill>
        <patternFill>
          <bgColor rgb="FFFFC000"/>
        </patternFill>
      </fill>
    </dxf>
    <dxf>
      <fill>
        <patternFill>
          <bgColor rgb="FFC0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microsoft.com/office/2006/relationships/vbaProject" Target="vbaProject.bin"/><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activeX1.xml><?xml version="1.0" encoding="utf-8"?>
<ax:ocx xmlns:ax="http://schemas.microsoft.com/office/2006/activeX" xmlns:r="http://schemas.openxmlformats.org/officeDocument/2006/relationships" ax:classid="{D7053240-CE69-11CD-A777-00DD01143C57}" ax:persistence="persistStreamInit" r:id="rId1"/>
</file>

<file path=xl/activeX/activeX2.xml><?xml version="1.0" encoding="utf-8"?>
<ax:ocx xmlns:ax="http://schemas.microsoft.com/office/2006/activeX" xmlns:r="http://schemas.openxmlformats.org/officeDocument/2006/relationships" ax:classid="{D7053240-CE69-11CD-A777-00DD01143C57}" ax:persistence="persistStreamInit" r:id="rId1"/>
</file>

<file path=xl/activeX/activeX3.xml><?xml version="1.0" encoding="utf-8"?>
<ax:ocx xmlns:ax="http://schemas.microsoft.com/office/2006/activeX" xmlns:r="http://schemas.openxmlformats.org/officeDocument/2006/relationships" ax:classid="{D7053240-CE69-11CD-A777-00DD01143C57}" ax:persistence="persistStreamInit" r:id="rId1"/>
</file>

<file path=xl/activeX/activeX4.xml><?xml version="1.0" encoding="utf-8"?>
<ax:ocx xmlns:ax="http://schemas.microsoft.com/office/2006/activeX" xmlns:r="http://schemas.openxmlformats.org/officeDocument/2006/relationships" ax:classid="{D7053240-CE69-11CD-A777-00DD01143C57}" ax:persistence="persistStreamInit" r:id="rId1"/>
</file>

<file path=xl/activeX/activeX5.xml><?xml version="1.0" encoding="utf-8"?>
<ax:ocx xmlns:ax="http://schemas.microsoft.com/office/2006/activeX" xmlns:r="http://schemas.openxmlformats.org/officeDocument/2006/relationships" ax:classid="{D7053240-CE69-11CD-A777-00DD01143C57}" ax:persistence="persistStreamInit" r:id="rId1"/>
</file>

<file path=xl/activeX/activeX6.xml><?xml version="1.0" encoding="utf-8"?>
<ax:ocx xmlns:ax="http://schemas.microsoft.com/office/2006/activeX" xmlns:r="http://schemas.openxmlformats.org/officeDocument/2006/relationships" ax:classid="{D7053240-CE69-11CD-A777-00DD01143C57}" ax:persistence="persistStreamInit" r:id="rId1"/>
</file>

<file path=xl/drawings/_rels/vmlDrawing1.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4.emf"/><Relationship Id="rId1" Type="http://schemas.openxmlformats.org/officeDocument/2006/relationships/image" Target="../media/image5.emf"/><Relationship Id="rId5" Type="http://schemas.openxmlformats.org/officeDocument/2006/relationships/image" Target="../media/image1.emf"/><Relationship Id="rId4" Type="http://schemas.openxmlformats.org/officeDocument/2006/relationships/image" Target="../media/image2.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6.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9525</xdr:colOff>
          <xdr:row>15</xdr:row>
          <xdr:rowOff>152400</xdr:rowOff>
        </xdr:from>
        <xdr:to>
          <xdr:col>4</xdr:col>
          <xdr:colOff>742950</xdr:colOff>
          <xdr:row>17</xdr:row>
          <xdr:rowOff>95250</xdr:rowOff>
        </xdr:to>
        <xdr:sp macro="" textlink="">
          <xdr:nvSpPr>
            <xdr:cNvPr id="2062" name="btnPruefRP" hidden="1">
              <a:extLst>
                <a:ext uri="{63B3BB69-23CF-44E3-9099-C40C66FF867C}">
                  <a14:compatExt spid="_x0000_s206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17</xdr:row>
          <xdr:rowOff>171450</xdr:rowOff>
        </xdr:from>
        <xdr:to>
          <xdr:col>4</xdr:col>
          <xdr:colOff>742950</xdr:colOff>
          <xdr:row>19</xdr:row>
          <xdr:rowOff>123825</xdr:rowOff>
        </xdr:to>
        <xdr:sp macro="" textlink="">
          <xdr:nvSpPr>
            <xdr:cNvPr id="2065" name="btnReset" hidden="1">
              <a:extLst>
                <a:ext uri="{63B3BB69-23CF-44E3-9099-C40C66FF867C}">
                  <a14:compatExt spid="_x0000_s206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9</xdr:row>
          <xdr:rowOff>161925</xdr:rowOff>
        </xdr:from>
        <xdr:to>
          <xdr:col>5</xdr:col>
          <xdr:colOff>0</xdr:colOff>
          <xdr:row>11</xdr:row>
          <xdr:rowOff>114300</xdr:rowOff>
        </xdr:to>
        <xdr:sp macro="" textlink="">
          <xdr:nvSpPr>
            <xdr:cNvPr id="2066" name="btnImportELISAStamm" hidden="1">
              <a:extLst>
                <a:ext uri="{63B3BB69-23CF-44E3-9099-C40C66FF867C}">
                  <a14:compatExt spid="_x0000_s206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11</xdr:row>
          <xdr:rowOff>190500</xdr:rowOff>
        </xdr:from>
        <xdr:to>
          <xdr:col>5</xdr:col>
          <xdr:colOff>0</xdr:colOff>
          <xdr:row>13</xdr:row>
          <xdr:rowOff>76200</xdr:rowOff>
        </xdr:to>
        <xdr:sp macro="" textlink="">
          <xdr:nvSpPr>
            <xdr:cNvPr id="2068" name="btnStammHand" hidden="1">
              <a:extLst>
                <a:ext uri="{63B3BB69-23CF-44E3-9099-C40C66FF867C}">
                  <a14:compatExt spid="_x0000_s206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20</xdr:row>
          <xdr:rowOff>9525</xdr:rowOff>
        </xdr:from>
        <xdr:to>
          <xdr:col>4</xdr:col>
          <xdr:colOff>742950</xdr:colOff>
          <xdr:row>21</xdr:row>
          <xdr:rowOff>171450</xdr:rowOff>
        </xdr:to>
        <xdr:sp macro="" textlink="">
          <xdr:nvSpPr>
            <xdr:cNvPr id="2070" name="btnExportPdf" hidden="1">
              <a:extLst>
                <a:ext uri="{63B3BB69-23CF-44E3-9099-C40C66FF867C}">
                  <a14:compatExt spid="_x0000_s207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476250</xdr:colOff>
          <xdr:row>0</xdr:row>
          <xdr:rowOff>142875</xdr:rowOff>
        </xdr:from>
        <xdr:to>
          <xdr:col>16</xdr:col>
          <xdr:colOff>628650</xdr:colOff>
          <xdr:row>1</xdr:row>
          <xdr:rowOff>247650</xdr:rowOff>
        </xdr:to>
        <xdr:sp macro="" textlink="">
          <xdr:nvSpPr>
            <xdr:cNvPr id="1031" name="btnPlanBericht" hidden="1">
              <a:extLst>
                <a:ext uri="{63B3BB69-23CF-44E3-9099-C40C66FF867C}">
                  <a14:compatExt spid="_x0000_s103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image" Target="../media/image2.emf"/><Relationship Id="rId13" Type="http://schemas.openxmlformats.org/officeDocument/2006/relationships/control" Target="../activeX/activeX5.xml"/><Relationship Id="rId3" Type="http://schemas.openxmlformats.org/officeDocument/2006/relationships/drawing" Target="../drawings/drawing1.xml"/><Relationship Id="rId7" Type="http://schemas.openxmlformats.org/officeDocument/2006/relationships/control" Target="../activeX/activeX2.xml"/><Relationship Id="rId12" Type="http://schemas.openxmlformats.org/officeDocument/2006/relationships/image" Target="../media/image4.emf"/><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image" Target="../media/image1.emf"/><Relationship Id="rId11" Type="http://schemas.openxmlformats.org/officeDocument/2006/relationships/control" Target="../activeX/activeX4.xml"/><Relationship Id="rId5" Type="http://schemas.openxmlformats.org/officeDocument/2006/relationships/control" Target="../activeX/activeX1.xml"/><Relationship Id="rId15" Type="http://schemas.openxmlformats.org/officeDocument/2006/relationships/comments" Target="../comments1.xml"/><Relationship Id="rId10" Type="http://schemas.openxmlformats.org/officeDocument/2006/relationships/image" Target="../media/image3.emf"/><Relationship Id="rId4" Type="http://schemas.openxmlformats.org/officeDocument/2006/relationships/vmlDrawing" Target="../drawings/vmlDrawing1.vml"/><Relationship Id="rId9" Type="http://schemas.openxmlformats.org/officeDocument/2006/relationships/control" Target="../activeX/activeX3.xml"/><Relationship Id="rId14" Type="http://schemas.openxmlformats.org/officeDocument/2006/relationships/image" Target="../media/image5.emf"/></Relationships>
</file>

<file path=xl/worksheets/_rels/sheet2.xml.rels><?xml version="1.0" encoding="UTF-8" standalone="yes"?>
<Relationships xmlns="http://schemas.openxmlformats.org/package/2006/relationships"><Relationship Id="rId8" Type="http://schemas.openxmlformats.org/officeDocument/2006/relationships/hyperlink" Target="https://www.resymesa.de/ReSyWiki/doku.php?id=playground:frageiii7neu" TargetMode="External"/><Relationship Id="rId13" Type="http://schemas.openxmlformats.org/officeDocument/2006/relationships/hyperlink" Target="https://www.resymesa.de/ReSyWiki/doku.php?id=playground:frage2-7" TargetMode="External"/><Relationship Id="rId18" Type="http://schemas.openxmlformats.org/officeDocument/2006/relationships/hyperlink" Target="https://www.resymesa.de/ReSyWiki/doku.php?id=playground:frage2-2" TargetMode="External"/><Relationship Id="rId26" Type="http://schemas.openxmlformats.org/officeDocument/2006/relationships/printerSettings" Target="../printerSettings/printerSettings4.bin"/><Relationship Id="rId3" Type="http://schemas.openxmlformats.org/officeDocument/2006/relationships/hyperlink" Target="https://www.resymesa.de/ReSyWiki/doku.php?id=playground:frage2" TargetMode="External"/><Relationship Id="rId21" Type="http://schemas.openxmlformats.org/officeDocument/2006/relationships/hyperlink" Target="https://www.resymesa.de/ReSyWiki/doku.php?id=playground:frage2-5" TargetMode="External"/><Relationship Id="rId7" Type="http://schemas.openxmlformats.org/officeDocument/2006/relationships/hyperlink" Target="https://www.resymesa.de/ReSyWiki/doku.php?id=playground:frageiii7" TargetMode="External"/><Relationship Id="rId12" Type="http://schemas.openxmlformats.org/officeDocument/2006/relationships/hyperlink" Target="https://www.resymesa.de/ReSyWiki/doku.php?id=playground:frage2-6" TargetMode="External"/><Relationship Id="rId17" Type="http://schemas.openxmlformats.org/officeDocument/2006/relationships/hyperlink" Target="https://www.resymesa.de/ReSyWiki/doku.php?id=playground:frage1-8" TargetMode="External"/><Relationship Id="rId25" Type="http://schemas.openxmlformats.org/officeDocument/2006/relationships/hyperlink" Target="https://www.resymesa.de/ReSyWiki/doku.php?id=playground:frage3-4" TargetMode="External"/><Relationship Id="rId2" Type="http://schemas.openxmlformats.org/officeDocument/2006/relationships/hyperlink" Target="https://www.resymesa.de/ReSyWiki/doku.php?id=playground:frage1" TargetMode="External"/><Relationship Id="rId16" Type="http://schemas.openxmlformats.org/officeDocument/2006/relationships/hyperlink" Target="https://www.resymesa.de/ReSyWiki/doku.php?id=playground:frage1-7" TargetMode="External"/><Relationship Id="rId20" Type="http://schemas.openxmlformats.org/officeDocument/2006/relationships/hyperlink" Target="https://www.resymesa.de/ReSyWiki/doku.php?id=playground:frage2-4" TargetMode="External"/><Relationship Id="rId29" Type="http://schemas.openxmlformats.org/officeDocument/2006/relationships/control" Target="../activeX/activeX6.xml"/><Relationship Id="rId1" Type="http://schemas.openxmlformats.org/officeDocument/2006/relationships/printerSettings" Target="../printerSettings/printerSettings3.bin"/><Relationship Id="rId6" Type="http://schemas.openxmlformats.org/officeDocument/2006/relationships/hyperlink" Target="https://www.resymesa.de/ReSyWiki/doku.php?id=playground:frageiii5" TargetMode="External"/><Relationship Id="rId11" Type="http://schemas.openxmlformats.org/officeDocument/2006/relationships/hyperlink" Target="https://www.resymesa.de/ReSyWiki/doku.php?id=playground:frage2-1" TargetMode="External"/><Relationship Id="rId24" Type="http://schemas.openxmlformats.org/officeDocument/2006/relationships/hyperlink" Target="https://www.resymesa.de/ReSyWiki/doku.php?id=playground:frage3-3" TargetMode="External"/><Relationship Id="rId5" Type="http://schemas.openxmlformats.org/officeDocument/2006/relationships/hyperlink" Target="https://www.resymesa.de/ReSyWiki/doku.php?id=playground:frage1-9" TargetMode="External"/><Relationship Id="rId15" Type="http://schemas.openxmlformats.org/officeDocument/2006/relationships/hyperlink" Target="https://www.resymesa.de/ReSyWiki/doku.php?id=playground:frage1-6" TargetMode="External"/><Relationship Id="rId23" Type="http://schemas.openxmlformats.org/officeDocument/2006/relationships/hyperlink" Target="https://www.resymesa.de/ReSyWiki/doku.php?id=playground:frage3-2" TargetMode="External"/><Relationship Id="rId28" Type="http://schemas.openxmlformats.org/officeDocument/2006/relationships/vmlDrawing" Target="../drawings/vmlDrawing2.vml"/><Relationship Id="rId10" Type="http://schemas.openxmlformats.org/officeDocument/2006/relationships/hyperlink" Target="https://www.resymesa.de/ReSyWiki/doku.php?id=playground:frage1-3" TargetMode="External"/><Relationship Id="rId19" Type="http://schemas.openxmlformats.org/officeDocument/2006/relationships/hyperlink" Target="https://www.resymesa.de/ReSyWiki/doku.php?id=playground:frage2-3" TargetMode="External"/><Relationship Id="rId31" Type="http://schemas.openxmlformats.org/officeDocument/2006/relationships/comments" Target="../comments2.xml"/><Relationship Id="rId4" Type="http://schemas.openxmlformats.org/officeDocument/2006/relationships/hyperlink" Target="https://www.resymesa.de/ReSyWiki/doku.php?id=playground:frage3" TargetMode="External"/><Relationship Id="rId9" Type="http://schemas.openxmlformats.org/officeDocument/2006/relationships/hyperlink" Target="https://www.resymesa.de/ReSyWiki/doku.php?id=playground:frageiii8" TargetMode="External"/><Relationship Id="rId14" Type="http://schemas.openxmlformats.org/officeDocument/2006/relationships/hyperlink" Target="https://www.resymesa.de/ReSyWiki/doku.php?id=playground:frage1-5" TargetMode="External"/><Relationship Id="rId22" Type="http://schemas.openxmlformats.org/officeDocument/2006/relationships/hyperlink" Target="https://www.resymesa.de/ReSyWiki/doku.php?id=playground:frage3-1" TargetMode="External"/><Relationship Id="rId27" Type="http://schemas.openxmlformats.org/officeDocument/2006/relationships/drawing" Target="../drawings/drawing2.xml"/><Relationship Id="rId30" Type="http://schemas.openxmlformats.org/officeDocument/2006/relationships/image" Target="../media/image6.emf"/></Relationships>
</file>

<file path=xl/worksheets/_rels/sheet3.xml.rels><?xml version="1.0" encoding="UTF-8" standalone="yes"?>
<Relationships xmlns="http://schemas.openxmlformats.org/package/2006/relationships"><Relationship Id="rId8" Type="http://schemas.openxmlformats.org/officeDocument/2006/relationships/hyperlink" Target="https://www.resymesa.de/ReSyWiki/doku.php?id=playground:fragekii2" TargetMode="External"/><Relationship Id="rId13" Type="http://schemas.openxmlformats.org/officeDocument/2006/relationships/hyperlink" Target="https://www.resymesa.de/ReSyWiki/doku.php?id=playground:fragekiii3" TargetMode="External"/><Relationship Id="rId18" Type="http://schemas.openxmlformats.org/officeDocument/2006/relationships/hyperlink" Target="https://www.resymesa.de/ReSyWiki/doku.php?id=playground:fragekv2" TargetMode="External"/><Relationship Id="rId26" Type="http://schemas.openxmlformats.org/officeDocument/2006/relationships/hyperlink" Target="https://www.resymesa.de/ReSyWiki/doku.php?id=playground:fragekvi1" TargetMode="External"/><Relationship Id="rId39" Type="http://schemas.openxmlformats.org/officeDocument/2006/relationships/comments" Target="../comments3.xml"/><Relationship Id="rId3" Type="http://schemas.openxmlformats.org/officeDocument/2006/relationships/hyperlink" Target="https://www.resymesa.de/ReSyWiki/doku.php?id=playground:frageki2" TargetMode="External"/><Relationship Id="rId21" Type="http://schemas.openxmlformats.org/officeDocument/2006/relationships/hyperlink" Target="https://www.resymesa.de/ReSyWiki/doku.php?id=playground:fragekv4" TargetMode="External"/><Relationship Id="rId34" Type="http://schemas.openxmlformats.org/officeDocument/2006/relationships/hyperlink" Target="https://www.resymesa.de/ReSyWiki/doku.php?id=playground:fragekviii2" TargetMode="External"/><Relationship Id="rId7" Type="http://schemas.openxmlformats.org/officeDocument/2006/relationships/hyperlink" Target="https://www.resymesa.de/ReSyWiki/doku.php?id=playground:fragekii1" TargetMode="External"/><Relationship Id="rId12" Type="http://schemas.openxmlformats.org/officeDocument/2006/relationships/hyperlink" Target="https://www.resymesa.de/ReSyWiki/doku.php?id=playground:fragekiii2" TargetMode="External"/><Relationship Id="rId17" Type="http://schemas.openxmlformats.org/officeDocument/2006/relationships/hyperlink" Target="https://www.resymesa.de/ReSyWiki/doku.php?id=playground:fragekv1" TargetMode="External"/><Relationship Id="rId25" Type="http://schemas.openxmlformats.org/officeDocument/2006/relationships/hyperlink" Target="https://www.resymesa.de/ReSyWiki/doku.php?id=playground:fragekv8" TargetMode="External"/><Relationship Id="rId33" Type="http://schemas.openxmlformats.org/officeDocument/2006/relationships/hyperlink" Target="https://www.resymesa.de/ReSyWiki/doku.php?id=playground:fragekviii1" TargetMode="External"/><Relationship Id="rId38" Type="http://schemas.openxmlformats.org/officeDocument/2006/relationships/vmlDrawing" Target="../drawings/vmlDrawing3.vml"/><Relationship Id="rId2" Type="http://schemas.openxmlformats.org/officeDocument/2006/relationships/hyperlink" Target="https://www.resymesa.de/ReSyWiki/doku.php?id=playground:frageki1" TargetMode="External"/><Relationship Id="rId16" Type="http://schemas.openxmlformats.org/officeDocument/2006/relationships/hyperlink" Target="https://www.resymesa.de/ReSyWiki/doku.php?id=playground:frageki7" TargetMode="External"/><Relationship Id="rId20" Type="http://schemas.openxmlformats.org/officeDocument/2006/relationships/hyperlink" Target="https://www.resymesa.de/ReSyWiki/doku.php?id=playground:fragekv3" TargetMode="External"/><Relationship Id="rId29" Type="http://schemas.openxmlformats.org/officeDocument/2006/relationships/hyperlink" Target="https://www.resymesa.de/ReSyWiki/doku.php?id=playground:fragekvi4" TargetMode="External"/><Relationship Id="rId1" Type="http://schemas.openxmlformats.org/officeDocument/2006/relationships/printerSettings" Target="../printerSettings/printerSettings5.bin"/><Relationship Id="rId6" Type="http://schemas.openxmlformats.org/officeDocument/2006/relationships/hyperlink" Target="https://www.resymesa.de/ReSyWiki/doku.php?id=playground:frageki5" TargetMode="External"/><Relationship Id="rId11" Type="http://schemas.openxmlformats.org/officeDocument/2006/relationships/hyperlink" Target="https://www.resymesa.de/ReSyWiki/doku.php?id=playground:fragekiii1" TargetMode="External"/><Relationship Id="rId24" Type="http://schemas.openxmlformats.org/officeDocument/2006/relationships/hyperlink" Target="https://www.resymesa.de/ReSyWiki/doku.php?id=playground:fragekv7" TargetMode="External"/><Relationship Id="rId32" Type="http://schemas.openxmlformats.org/officeDocument/2006/relationships/hyperlink" Target="https://www.resymesa.de/ReSyWiki/doku.php?id=playground:fragekvii2" TargetMode="External"/><Relationship Id="rId37" Type="http://schemas.openxmlformats.org/officeDocument/2006/relationships/printerSettings" Target="../printerSettings/printerSettings6.bin"/><Relationship Id="rId5" Type="http://schemas.openxmlformats.org/officeDocument/2006/relationships/hyperlink" Target="https://www.resymesa.de/ReSyWiki/doku.php?id=playground:frageki4" TargetMode="External"/><Relationship Id="rId15" Type="http://schemas.openxmlformats.org/officeDocument/2006/relationships/hyperlink" Target="https://www.resymesa.de/ReSyWiki/doku.php?id=playground:fragekiv1" TargetMode="External"/><Relationship Id="rId23" Type="http://schemas.openxmlformats.org/officeDocument/2006/relationships/hyperlink" Target="https://www.resymesa.de/ReSyWiki/doku.php?id=playground:fragekv6" TargetMode="External"/><Relationship Id="rId28" Type="http://schemas.openxmlformats.org/officeDocument/2006/relationships/hyperlink" Target="https://www.resymesa.de/ReSyWiki/doku.php?id=playground:fragekvi3" TargetMode="External"/><Relationship Id="rId36" Type="http://schemas.openxmlformats.org/officeDocument/2006/relationships/hyperlink" Target="https://www.resymesa.de/ReSyWiki/doku.php?id=playground:fragekix1" TargetMode="External"/><Relationship Id="rId10" Type="http://schemas.openxmlformats.org/officeDocument/2006/relationships/hyperlink" Target="https://www.resymesa.de/ReSyWiki/doku.php?id=playground:fragekii4" TargetMode="External"/><Relationship Id="rId19" Type="http://schemas.openxmlformats.org/officeDocument/2006/relationships/hyperlink" Target="https://www.resymesa.de/ReSyWiki/doku.php?id=playground:fragekv3" TargetMode="External"/><Relationship Id="rId31" Type="http://schemas.openxmlformats.org/officeDocument/2006/relationships/hyperlink" Target="https://www.resymesa.de/ReSyWiki/doku.php?id=playground:fragekvii1" TargetMode="External"/><Relationship Id="rId4" Type="http://schemas.openxmlformats.org/officeDocument/2006/relationships/hyperlink" Target="https://www.resymesa.de/ReSyWiki/doku.php?id=playground:frageki3" TargetMode="External"/><Relationship Id="rId9" Type="http://schemas.openxmlformats.org/officeDocument/2006/relationships/hyperlink" Target="https://www.resymesa.de/ReSyWiki/doku.php?id=playground:fragekii3" TargetMode="External"/><Relationship Id="rId14" Type="http://schemas.openxmlformats.org/officeDocument/2006/relationships/hyperlink" Target="https://www.resymesa.de/ReSyWiki/doku.php?id=playground:fragekiii4" TargetMode="External"/><Relationship Id="rId22" Type="http://schemas.openxmlformats.org/officeDocument/2006/relationships/hyperlink" Target="https://www.resymesa.de/ReSyWiki/doku.php?id=playground:fragekv5" TargetMode="External"/><Relationship Id="rId27" Type="http://schemas.openxmlformats.org/officeDocument/2006/relationships/hyperlink" Target="https://www.resymesa.de/ReSyWiki/doku.php?id=playground:fragekvi2" TargetMode="External"/><Relationship Id="rId30" Type="http://schemas.openxmlformats.org/officeDocument/2006/relationships/hyperlink" Target="https://www.resymesa.de/ReSyWiki/doku.php?id=playground:fragekvi5" TargetMode="External"/><Relationship Id="rId35" Type="http://schemas.openxmlformats.org/officeDocument/2006/relationships/hyperlink" Target="https://www.resymesa.de/ReSyWiki/doku.php?id=playground:fragekviii3"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1">
    <pageSetUpPr fitToPage="1"/>
  </sheetPr>
  <dimension ref="A1:J41"/>
  <sheetViews>
    <sheetView tabSelected="1" zoomScaleNormal="100" zoomScaleSheetLayoutView="75" workbookViewId="0">
      <selection activeCell="E41" sqref="E41"/>
    </sheetView>
  </sheetViews>
  <sheetFormatPr baseColWidth="10" defaultRowHeight="15" x14ac:dyDescent="0.25"/>
  <cols>
    <col min="1" max="1" width="35.5703125" style="8" customWidth="1"/>
    <col min="2" max="2" width="55.85546875" style="8" customWidth="1"/>
    <col min="3" max="9" width="11.42578125" style="8"/>
    <col min="10" max="10" width="0" style="8" hidden="1" customWidth="1"/>
    <col min="11" max="16384" width="11.42578125" style="8"/>
  </cols>
  <sheetData>
    <row r="1" spans="1:10" ht="21" x14ac:dyDescent="0.35">
      <c r="A1" s="121" t="s">
        <v>173</v>
      </c>
      <c r="B1" s="121"/>
    </row>
    <row r="2" spans="1:10" x14ac:dyDescent="0.25">
      <c r="A2"/>
      <c r="B2"/>
    </row>
    <row r="3" spans="1:10" ht="15.75" x14ac:dyDescent="0.25">
      <c r="A3" s="22" t="s">
        <v>187</v>
      </c>
      <c r="B3" s="20"/>
    </row>
    <row r="4" spans="1:10" ht="15.75" x14ac:dyDescent="0.25">
      <c r="A4" s="22" t="s">
        <v>188</v>
      </c>
      <c r="B4" s="20"/>
    </row>
    <row r="5" spans="1:10" ht="15.75" x14ac:dyDescent="0.25">
      <c r="A5" s="22" t="s">
        <v>189</v>
      </c>
      <c r="B5" s="20"/>
    </row>
    <row r="6" spans="1:10" ht="15.75" x14ac:dyDescent="0.25">
      <c r="A6" s="22" t="s">
        <v>232</v>
      </c>
      <c r="B6" s="20"/>
      <c r="J6" s="8" t="s">
        <v>233</v>
      </c>
    </row>
    <row r="7" spans="1:10" ht="15.75" x14ac:dyDescent="0.25">
      <c r="A7" s="22" t="s">
        <v>171</v>
      </c>
      <c r="B7" s="20"/>
    </row>
    <row r="8" spans="1:10" ht="15.75" x14ac:dyDescent="0.25">
      <c r="A8" s="22" t="s">
        <v>172</v>
      </c>
      <c r="B8" s="20"/>
    </row>
    <row r="9" spans="1:10" ht="15.75" x14ac:dyDescent="0.25">
      <c r="A9" s="22" t="s">
        <v>190</v>
      </c>
      <c r="B9" s="90"/>
    </row>
    <row r="10" spans="1:10" ht="15.75" x14ac:dyDescent="0.25">
      <c r="A10" s="23" t="s">
        <v>191</v>
      </c>
      <c r="B10" s="90"/>
    </row>
    <row r="11" spans="1:10" x14ac:dyDescent="0.25">
      <c r="A11" s="6"/>
      <c r="B11"/>
    </row>
    <row r="12" spans="1:10" ht="21" x14ac:dyDescent="0.35">
      <c r="A12" s="120" t="s">
        <v>13</v>
      </c>
      <c r="B12" s="120"/>
    </row>
    <row r="13" spans="1:10" x14ac:dyDescent="0.25">
      <c r="A13" s="11"/>
      <c r="B13" s="112"/>
    </row>
    <row r="14" spans="1:10" x14ac:dyDescent="0.25">
      <c r="A14" s="6" t="s">
        <v>36</v>
      </c>
      <c r="B14" s="109"/>
    </row>
    <row r="15" spans="1:10" x14ac:dyDescent="0.25">
      <c r="A15" s="11"/>
      <c r="B15" s="63"/>
    </row>
    <row r="16" spans="1:10" ht="15.75" x14ac:dyDescent="0.25">
      <c r="A16" s="12" t="s">
        <v>14</v>
      </c>
      <c r="B16" s="113"/>
    </row>
    <row r="17" spans="1:7" ht="15.75" x14ac:dyDescent="0.25">
      <c r="A17" s="22" t="s">
        <v>15</v>
      </c>
      <c r="B17" s="113"/>
      <c r="D17" s="29"/>
      <c r="E17" s="29"/>
      <c r="F17" s="29"/>
      <c r="G17" s="29"/>
    </row>
    <row r="18" spans="1:7" ht="15.75" x14ac:dyDescent="0.25">
      <c r="A18" s="22" t="s">
        <v>17</v>
      </c>
      <c r="B18" s="113"/>
      <c r="D18" s="29"/>
      <c r="E18" s="29"/>
      <c r="F18" s="29"/>
      <c r="G18" s="29"/>
    </row>
    <row r="19" spans="1:7" ht="15.75" x14ac:dyDescent="0.25">
      <c r="A19" s="22" t="s">
        <v>16</v>
      </c>
      <c r="B19" s="110"/>
      <c r="D19" s="29"/>
      <c r="E19" s="29"/>
      <c r="F19" s="29"/>
      <c r="G19" s="29"/>
    </row>
    <row r="20" spans="1:7" ht="15.75" x14ac:dyDescent="0.25">
      <c r="A20" s="13"/>
      <c r="B20" s="64"/>
      <c r="G20" s="96"/>
    </row>
    <row r="21" spans="1:7" ht="15.75" x14ac:dyDescent="0.25">
      <c r="A21" s="12" t="s">
        <v>231</v>
      </c>
      <c r="B21" s="113"/>
    </row>
    <row r="22" spans="1:7" ht="15.75" x14ac:dyDescent="0.25">
      <c r="A22" s="22" t="s">
        <v>30</v>
      </c>
      <c r="B22" s="114"/>
      <c r="D22" s="29"/>
      <c r="E22" s="29"/>
      <c r="F22" s="29"/>
      <c r="G22" s="29"/>
    </row>
    <row r="23" spans="1:7" ht="15.75" x14ac:dyDescent="0.25">
      <c r="A23" s="22" t="s">
        <v>18</v>
      </c>
      <c r="B23" s="114"/>
      <c r="D23" s="29"/>
      <c r="E23" s="29"/>
      <c r="F23" s="29"/>
      <c r="G23" s="29"/>
    </row>
    <row r="24" spans="1:7" ht="15.75" x14ac:dyDescent="0.25">
      <c r="A24" s="22" t="s">
        <v>17</v>
      </c>
      <c r="B24" s="113"/>
      <c r="D24" s="29"/>
      <c r="E24" s="29"/>
      <c r="F24" s="29"/>
      <c r="G24" s="29"/>
    </row>
    <row r="25" spans="1:7" ht="15.75" x14ac:dyDescent="0.25">
      <c r="A25" s="22" t="s">
        <v>16</v>
      </c>
      <c r="B25" s="110"/>
      <c r="D25" s="29"/>
      <c r="E25" s="29"/>
      <c r="F25" s="29"/>
      <c r="G25" s="29"/>
    </row>
    <row r="26" spans="1:7" ht="15.75" x14ac:dyDescent="0.25">
      <c r="A26" s="13"/>
      <c r="B26" s="113"/>
    </row>
    <row r="27" spans="1:7" ht="15.75" x14ac:dyDescent="0.25">
      <c r="A27" s="22" t="s">
        <v>170</v>
      </c>
      <c r="B27" s="111"/>
      <c r="D27" s="29"/>
      <c r="E27" s="29"/>
      <c r="F27" s="29"/>
      <c r="G27" s="29"/>
    </row>
    <row r="28" spans="1:7" x14ac:dyDescent="0.25">
      <c r="A28"/>
      <c r="B28"/>
    </row>
    <row r="29" spans="1:7" ht="21" x14ac:dyDescent="0.35">
      <c r="A29" s="120" t="s">
        <v>31</v>
      </c>
      <c r="B29" s="120"/>
    </row>
    <row r="30" spans="1:7" x14ac:dyDescent="0.25">
      <c r="A30"/>
      <c r="B30"/>
    </row>
    <row r="31" spans="1:7" ht="15.75" x14ac:dyDescent="0.25">
      <c r="A31" s="22" t="s">
        <v>19</v>
      </c>
      <c r="B31" s="24" t="str">
        <f>IF(MAX(Fragenkatalog!H3:H505,'Fragenkatalog Kalibrierberichte'!H3:H46)=3,"SCHWERWIEGENDE FEHLER GEFUNDEN",IF(MAX(Fragenkatalog!H3:H505,'Fragenkatalog Kalibrierberichte'!H3:H46)=2,"Leichte Mängel gefunden",IF(MAX(Fragenkatalog!H3:H505,'Fragenkatalog Kalibrierberichte'!H3:H46)=1,"Keine Mängel gefunden","Noch keine Prüfung")))</f>
        <v>Leichte Mängel gefunden</v>
      </c>
    </row>
    <row r="32" spans="1:7" ht="15.75" x14ac:dyDescent="0.25">
      <c r="A32" s="22" t="s">
        <v>192</v>
      </c>
      <c r="B32" s="21" t="str">
        <f>IF(OR(SUM(Fragenkatalog!F3:F505)&gt;0,SUM('Fragenkatalog Kalibrierberichte'!F3:F500)&gt;0),"Ja","Nein")</f>
        <v>Nein</v>
      </c>
    </row>
    <row r="33" spans="1:2" x14ac:dyDescent="0.25">
      <c r="A33"/>
      <c r="B33"/>
    </row>
    <row r="34" spans="1:2" ht="21" x14ac:dyDescent="0.35">
      <c r="A34" s="120" t="s">
        <v>23</v>
      </c>
      <c r="B34" s="120"/>
    </row>
    <row r="35" spans="1:2" hidden="1" x14ac:dyDescent="0.25">
      <c r="A35" s="11"/>
      <c r="B35" s="11"/>
    </row>
    <row r="36" spans="1:2" ht="15.75" hidden="1" x14ac:dyDescent="0.25">
      <c r="A36" s="27" t="s">
        <v>59</v>
      </c>
      <c r="B36" s="25"/>
    </row>
    <row r="37" spans="1:2" x14ac:dyDescent="0.25">
      <c r="A37" s="28"/>
      <c r="B37" s="11"/>
    </row>
    <row r="38" spans="1:2" x14ac:dyDescent="0.25">
      <c r="A38" s="28" t="s">
        <v>193</v>
      </c>
      <c r="B38" s="26"/>
    </row>
    <row r="39" spans="1:2" x14ac:dyDescent="0.25">
      <c r="A39" s="28" t="s">
        <v>260</v>
      </c>
      <c r="B39" s="26"/>
    </row>
    <row r="40" spans="1:2" x14ac:dyDescent="0.25">
      <c r="A40" s="28"/>
      <c r="B40"/>
    </row>
    <row r="41" spans="1:2" x14ac:dyDescent="0.25">
      <c r="A41" s="28" t="s">
        <v>194</v>
      </c>
      <c r="B41" s="26"/>
    </row>
  </sheetData>
  <protectedRanges>
    <protectedRange sqref="A3:B41" name="Bereich1"/>
  </protectedRanges>
  <customSheetViews>
    <customSheetView guid="{E0BBFA15-3A77-418B-869D-C4539CCFECED}" showPageBreaks="1" fitToPage="1" printArea="1" hiddenRows="1">
      <selection activeCell="C39" sqref="C39"/>
      <pageMargins left="0.70866141732283472" right="0.70866141732283472" top="0.78740157480314965" bottom="0.78740157480314965" header="0.31496062992125984" footer="0.31496062992125984"/>
      <pageSetup paperSize="9" scale="95" fitToHeight="0" orientation="portrait" horizontalDpi="300" verticalDpi="300" r:id="rId1"/>
      <headerFooter>
        <oddHeader>&amp;R&amp;D</oddHeader>
      </headerFooter>
    </customSheetView>
  </customSheetViews>
  <mergeCells count="4">
    <mergeCell ref="A34:B34"/>
    <mergeCell ref="A29:B29"/>
    <mergeCell ref="A1:B1"/>
    <mergeCell ref="A12:B12"/>
  </mergeCells>
  <conditionalFormatting sqref="B31">
    <cfRule type="cellIs" dxfId="11" priority="1" operator="equal">
      <formula>3</formula>
    </cfRule>
    <cfRule type="cellIs" dxfId="10" priority="2" operator="equal">
      <formula>2</formula>
    </cfRule>
    <cfRule type="cellIs" dxfId="9" priority="3" operator="equal">
      <formula>1</formula>
    </cfRule>
  </conditionalFormatting>
  <dataValidations count="1">
    <dataValidation type="date" operator="greaterThan" allowBlank="1" showErrorMessage="1" errorTitle="Datumsformat nötig" error="Bitte geben Sie ein korrektes Datum ein" sqref="B27">
      <formula1>25569</formula1>
    </dataValidation>
  </dataValidations>
  <pageMargins left="0.70866141732283472" right="0.70866141732283472" top="0.78740157480314965" bottom="0.78740157480314965" header="0.31496062992125984" footer="0.31496062992125984"/>
  <pageSetup paperSize="9" scale="95" fitToHeight="0" orientation="portrait" horizontalDpi="300" verticalDpi="300" r:id="rId2"/>
  <headerFooter>
    <oddHeader>&amp;R&amp;D</oddHeader>
  </headerFooter>
  <drawing r:id="rId3"/>
  <legacyDrawing r:id="rId4"/>
  <controls>
    <mc:AlternateContent xmlns:mc="http://schemas.openxmlformats.org/markup-compatibility/2006">
      <mc:Choice Requires="x14">
        <control shapeId="2070" r:id="rId5" name="btnExportPdf">
          <controlPr defaultSize="0" autoLine="0" r:id="rId6">
            <anchor moveWithCells="1">
              <from>
                <xdr:col>2</xdr:col>
                <xdr:colOff>0</xdr:colOff>
                <xdr:row>20</xdr:row>
                <xdr:rowOff>9525</xdr:rowOff>
              </from>
              <to>
                <xdr:col>4</xdr:col>
                <xdr:colOff>742950</xdr:colOff>
                <xdr:row>21</xdr:row>
                <xdr:rowOff>171450</xdr:rowOff>
              </to>
            </anchor>
          </controlPr>
        </control>
      </mc:Choice>
      <mc:Fallback>
        <control shapeId="2070" r:id="rId5" name="btnExportPdf"/>
      </mc:Fallback>
    </mc:AlternateContent>
    <mc:AlternateContent xmlns:mc="http://schemas.openxmlformats.org/markup-compatibility/2006">
      <mc:Choice Requires="x14">
        <control shapeId="2068" r:id="rId7" name="btnStammHand">
          <controlPr defaultSize="0" disabled="1" autoLine="0" r:id="rId8">
            <anchor moveWithCells="1">
              <from>
                <xdr:col>2</xdr:col>
                <xdr:colOff>9525</xdr:colOff>
                <xdr:row>11</xdr:row>
                <xdr:rowOff>190500</xdr:rowOff>
              </from>
              <to>
                <xdr:col>5</xdr:col>
                <xdr:colOff>0</xdr:colOff>
                <xdr:row>13</xdr:row>
                <xdr:rowOff>76200</xdr:rowOff>
              </to>
            </anchor>
          </controlPr>
        </control>
      </mc:Choice>
      <mc:Fallback>
        <control shapeId="2068" r:id="rId7" name="btnStammHand"/>
      </mc:Fallback>
    </mc:AlternateContent>
    <mc:AlternateContent xmlns:mc="http://schemas.openxmlformats.org/markup-compatibility/2006">
      <mc:Choice Requires="x14">
        <control shapeId="2066" r:id="rId9" name="btnImportELISAStamm">
          <controlPr defaultSize="0" disabled="1" autoLine="0" r:id="rId10">
            <anchor moveWithCells="1">
              <from>
                <xdr:col>2</xdr:col>
                <xdr:colOff>9525</xdr:colOff>
                <xdr:row>9</xdr:row>
                <xdr:rowOff>161925</xdr:rowOff>
              </from>
              <to>
                <xdr:col>5</xdr:col>
                <xdr:colOff>0</xdr:colOff>
                <xdr:row>11</xdr:row>
                <xdr:rowOff>114300</xdr:rowOff>
              </to>
            </anchor>
          </controlPr>
        </control>
      </mc:Choice>
      <mc:Fallback>
        <control shapeId="2066" r:id="rId9" name="btnImportELISAStamm"/>
      </mc:Fallback>
    </mc:AlternateContent>
    <mc:AlternateContent xmlns:mc="http://schemas.openxmlformats.org/markup-compatibility/2006">
      <mc:Choice Requires="x14">
        <control shapeId="2065" r:id="rId11" name="btnReset">
          <controlPr defaultSize="0" print="0" autoLine="0" autoPict="0" r:id="rId12">
            <anchor moveWithCells="1">
              <from>
                <xdr:col>2</xdr:col>
                <xdr:colOff>9525</xdr:colOff>
                <xdr:row>17</xdr:row>
                <xdr:rowOff>171450</xdr:rowOff>
              </from>
              <to>
                <xdr:col>4</xdr:col>
                <xdr:colOff>742950</xdr:colOff>
                <xdr:row>19</xdr:row>
                <xdr:rowOff>123825</xdr:rowOff>
              </to>
            </anchor>
          </controlPr>
        </control>
      </mc:Choice>
      <mc:Fallback>
        <control shapeId="2065" r:id="rId11" name="btnReset"/>
      </mc:Fallback>
    </mc:AlternateContent>
    <mc:AlternateContent xmlns:mc="http://schemas.openxmlformats.org/markup-compatibility/2006">
      <mc:Choice Requires="x14">
        <control shapeId="2062" r:id="rId13" name="btnPruefRP">
          <controlPr defaultSize="0" disabled="1" autoLine="0" r:id="rId14">
            <anchor moveWithCells="1">
              <from>
                <xdr:col>2</xdr:col>
                <xdr:colOff>9525</xdr:colOff>
                <xdr:row>15</xdr:row>
                <xdr:rowOff>152400</xdr:rowOff>
              </from>
              <to>
                <xdr:col>4</xdr:col>
                <xdr:colOff>742950</xdr:colOff>
                <xdr:row>17</xdr:row>
                <xdr:rowOff>95250</xdr:rowOff>
              </to>
            </anchor>
          </controlPr>
        </control>
      </mc:Choice>
      <mc:Fallback>
        <control shapeId="2062" r:id="rId13" name="btnPruefRP"/>
      </mc:Fallback>
    </mc:AlternateContent>
  </control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2" filterMode="1">
    <pageSetUpPr fitToPage="1"/>
  </sheetPr>
  <dimension ref="A1:DH296"/>
  <sheetViews>
    <sheetView zoomScaleNormal="100" zoomScaleSheetLayoutView="100" workbookViewId="0">
      <pane ySplit="2" topLeftCell="A3" activePane="bottomLeft" state="frozen"/>
      <selection activeCell="C39" sqref="C39"/>
      <selection pane="bottomLeft" activeCell="H6" sqref="H6"/>
    </sheetView>
  </sheetViews>
  <sheetFormatPr baseColWidth="10" defaultRowHeight="15.75" outlineLevelCol="1" x14ac:dyDescent="0.25"/>
  <cols>
    <col min="1" max="1" width="12.85546875" style="7" hidden="1" customWidth="1" outlineLevel="1"/>
    <col min="2" max="2" width="7.7109375" hidden="1" customWidth="1" outlineLevel="1"/>
    <col min="3" max="3" width="7.7109375" style="11" hidden="1" customWidth="1" outlineLevel="1"/>
    <col min="4" max="4" width="14.42578125" hidden="1" customWidth="1" outlineLevel="1"/>
    <col min="5" max="5" width="8" hidden="1" customWidth="1" outlineLevel="1"/>
    <col min="6" max="6" width="8" style="11" hidden="1" customWidth="1" outlineLevel="1"/>
    <col min="7" max="7" width="39.42578125" style="106" customWidth="1" collapsed="1"/>
    <col min="8" max="8" width="8.7109375" customWidth="1"/>
    <col min="9" max="9" width="34.28515625" style="107" customWidth="1"/>
    <col min="10" max="10" width="9.42578125" hidden="1" customWidth="1"/>
    <col min="11" max="11" width="13" customWidth="1"/>
    <col min="12" max="12" width="45" hidden="1" customWidth="1"/>
    <col min="13" max="13" width="12.28515625" style="76" customWidth="1"/>
    <col min="14" max="14" width="5.28515625" bestFit="1" customWidth="1"/>
    <col min="15" max="15" width="10.140625" style="8" bestFit="1" customWidth="1"/>
    <col min="16" max="16384" width="11.42578125" style="8"/>
  </cols>
  <sheetData>
    <row r="1" spans="1:112" ht="21" x14ac:dyDescent="0.35">
      <c r="A1" s="7">
        <v>1</v>
      </c>
      <c r="F1" s="36"/>
      <c r="G1" s="122" t="str">
        <f>'Stammdaten der Messung'!A1</f>
        <v>Prüfung eines Messvorgangs</v>
      </c>
      <c r="H1" s="120"/>
      <c r="I1" s="123"/>
      <c r="J1" s="120"/>
      <c r="K1" s="120"/>
    </row>
    <row r="2" spans="1:112" ht="27.75" customHeight="1" thickBot="1" x14ac:dyDescent="0.3">
      <c r="A2" s="4" t="s">
        <v>27</v>
      </c>
      <c r="B2" s="4" t="s">
        <v>0</v>
      </c>
      <c r="C2" s="4" t="s">
        <v>37</v>
      </c>
      <c r="D2" s="4" t="s">
        <v>5</v>
      </c>
      <c r="E2" s="4" t="s">
        <v>10</v>
      </c>
      <c r="F2" s="5" t="s">
        <v>20</v>
      </c>
      <c r="G2" s="101" t="s">
        <v>1</v>
      </c>
      <c r="H2" s="45" t="s">
        <v>22</v>
      </c>
      <c r="I2" s="46" t="s">
        <v>2</v>
      </c>
      <c r="J2" s="46" t="s">
        <v>4</v>
      </c>
      <c r="K2" s="46" t="s">
        <v>229</v>
      </c>
      <c r="L2" s="45" t="s">
        <v>3</v>
      </c>
      <c r="M2" s="108" t="s">
        <v>55</v>
      </c>
    </row>
    <row r="3" spans="1:112" ht="33" thickTop="1" thickBot="1" x14ac:dyDescent="0.3">
      <c r="A3" s="7">
        <v>1</v>
      </c>
      <c r="B3" s="1">
        <v>10000</v>
      </c>
      <c r="C3" s="1">
        <v>3</v>
      </c>
      <c r="D3" s="1">
        <v>1</v>
      </c>
      <c r="E3" s="1"/>
      <c r="F3" s="1">
        <f t="shared" ref="F3:F13" si="0">IF(OR(K3="J",K3="j",K3="Ja",K3="JA",K3="ja"),1,0)</f>
        <v>0</v>
      </c>
      <c r="G3" s="102" t="s">
        <v>8</v>
      </c>
      <c r="H3" s="38"/>
      <c r="I3" s="38"/>
      <c r="J3" s="38"/>
      <c r="K3" s="38"/>
      <c r="L3" s="39"/>
      <c r="M3" s="77"/>
      <c r="N3" s="40"/>
      <c r="O3" s="9"/>
      <c r="P3" s="9"/>
      <c r="Q3" s="9"/>
      <c r="R3" s="9"/>
      <c r="DG3" s="29"/>
      <c r="DH3" s="29"/>
    </row>
    <row r="4" spans="1:112" ht="79.5" thickTop="1" x14ac:dyDescent="0.25">
      <c r="A4" s="31">
        <v>1</v>
      </c>
      <c r="B4" s="1">
        <v>10007</v>
      </c>
      <c r="C4" s="1">
        <v>3</v>
      </c>
      <c r="D4" s="1">
        <v>1</v>
      </c>
      <c r="E4" s="1">
        <v>0</v>
      </c>
      <c r="F4" s="66">
        <f t="shared" si="0"/>
        <v>0</v>
      </c>
      <c r="G4" s="103" t="s">
        <v>164</v>
      </c>
      <c r="H4" s="58">
        <v>1</v>
      </c>
      <c r="I4" s="18"/>
      <c r="J4" s="62" t="s">
        <v>233</v>
      </c>
      <c r="K4" s="54"/>
      <c r="L4" s="3" t="s">
        <v>6</v>
      </c>
      <c r="M4" s="76" t="s">
        <v>58</v>
      </c>
      <c r="N4" s="60" t="s">
        <v>197</v>
      </c>
      <c r="O4" s="61"/>
      <c r="P4" s="95" t="str">
        <f>IFERROR(HYPERLINK("https://www.resymesa.de/ReSyMeSa/Stelle/StelleDetail/Number?ordnungsNummer=" &amp; VLOOKUP('Stammdaten der Messung'!B13,ListeMessinstitute!$B$1:$C$56,2,FALSE),"resymesa"),"nicht vorhanden")</f>
        <v>nicht vorhanden</v>
      </c>
    </row>
    <row r="5" spans="1:112" ht="47.25" x14ac:dyDescent="0.25">
      <c r="A5" s="31">
        <v>1</v>
      </c>
      <c r="B5" s="1">
        <v>10008</v>
      </c>
      <c r="C5" s="1">
        <v>2</v>
      </c>
      <c r="D5" s="1">
        <v>2</v>
      </c>
      <c r="E5" s="1">
        <v>0</v>
      </c>
      <c r="F5" s="66">
        <f t="shared" si="0"/>
        <v>0</v>
      </c>
      <c r="G5" s="103" t="s">
        <v>39</v>
      </c>
      <c r="H5" s="58">
        <v>2</v>
      </c>
      <c r="I5" s="18"/>
      <c r="J5" s="34" t="s">
        <v>233</v>
      </c>
      <c r="K5" s="54"/>
      <c r="L5" s="3"/>
      <c r="M5" s="76" t="s">
        <v>235</v>
      </c>
      <c r="N5" s="60" t="s">
        <v>197</v>
      </c>
      <c r="P5" s="61"/>
    </row>
    <row r="6" spans="1:112" ht="31.5" x14ac:dyDescent="0.25">
      <c r="A6" s="31">
        <v>0</v>
      </c>
      <c r="B6" s="1">
        <v>10035</v>
      </c>
      <c r="C6" s="1">
        <v>3</v>
      </c>
      <c r="D6" s="1">
        <v>2</v>
      </c>
      <c r="E6" s="1">
        <v>0</v>
      </c>
      <c r="F6" s="66">
        <v>0</v>
      </c>
      <c r="G6" s="117" t="s">
        <v>41</v>
      </c>
      <c r="H6" s="58"/>
      <c r="I6" s="18"/>
      <c r="J6" s="34"/>
      <c r="K6" s="54"/>
      <c r="L6" s="3"/>
      <c r="M6" s="76" t="s">
        <v>56</v>
      </c>
      <c r="N6" s="60" t="s">
        <v>197</v>
      </c>
      <c r="P6" s="61"/>
    </row>
    <row r="7" spans="1:112" ht="78.75" x14ac:dyDescent="0.25">
      <c r="A7" s="31">
        <v>0</v>
      </c>
      <c r="B7" s="1">
        <v>10020</v>
      </c>
      <c r="C7" s="1">
        <v>2</v>
      </c>
      <c r="D7" s="1">
        <v>2</v>
      </c>
      <c r="E7" s="1">
        <v>0</v>
      </c>
      <c r="F7" s="67">
        <f t="shared" si="0"/>
        <v>0</v>
      </c>
      <c r="G7" s="117" t="s">
        <v>195</v>
      </c>
      <c r="H7" s="58"/>
      <c r="I7" s="18"/>
      <c r="J7" s="34"/>
      <c r="K7" s="54"/>
      <c r="L7" s="3"/>
      <c r="M7" s="76" t="s">
        <v>236</v>
      </c>
      <c r="N7" s="60" t="s">
        <v>197</v>
      </c>
    </row>
    <row r="8" spans="1:112" ht="47.25" x14ac:dyDescent="0.25">
      <c r="A8" s="31">
        <v>0</v>
      </c>
      <c r="B8" s="1">
        <v>10030</v>
      </c>
      <c r="C8" s="1">
        <v>2</v>
      </c>
      <c r="D8" s="1">
        <v>1</v>
      </c>
      <c r="E8" s="1">
        <v>0</v>
      </c>
      <c r="F8" s="67">
        <v>0</v>
      </c>
      <c r="G8" s="117" t="s">
        <v>40</v>
      </c>
      <c r="H8" s="58"/>
      <c r="I8" s="18"/>
      <c r="J8" s="34"/>
      <c r="K8" s="54"/>
      <c r="L8" s="3"/>
      <c r="M8" s="76" t="s">
        <v>237</v>
      </c>
      <c r="N8" s="60" t="s">
        <v>197</v>
      </c>
    </row>
    <row r="9" spans="1:112" ht="31.5" x14ac:dyDescent="0.25">
      <c r="A9" s="31">
        <v>1</v>
      </c>
      <c r="B9" s="1">
        <v>10060</v>
      </c>
      <c r="C9" s="1">
        <v>3</v>
      </c>
      <c r="D9" s="1">
        <v>2</v>
      </c>
      <c r="E9" s="1">
        <v>0</v>
      </c>
      <c r="F9" s="67">
        <v>0</v>
      </c>
      <c r="G9" s="103" t="s">
        <v>242</v>
      </c>
      <c r="H9" s="58"/>
      <c r="I9" s="18"/>
      <c r="J9" s="34" t="s">
        <v>233</v>
      </c>
      <c r="K9" s="54"/>
      <c r="L9" s="3"/>
      <c r="M9" s="76" t="s">
        <v>243</v>
      </c>
      <c r="N9" s="60" t="s">
        <v>197</v>
      </c>
    </row>
    <row r="10" spans="1:112" ht="63" x14ac:dyDescent="0.25">
      <c r="A10" s="31">
        <v>0</v>
      </c>
      <c r="B10" s="1">
        <v>10025</v>
      </c>
      <c r="C10" s="1">
        <v>2</v>
      </c>
      <c r="D10" s="1">
        <v>1</v>
      </c>
      <c r="E10" s="1">
        <v>0</v>
      </c>
      <c r="F10" s="67">
        <v>0</v>
      </c>
      <c r="G10" s="117" t="s">
        <v>196</v>
      </c>
      <c r="H10" s="58"/>
      <c r="I10" s="18"/>
      <c r="J10" s="34"/>
      <c r="K10" s="54"/>
      <c r="L10" s="3"/>
      <c r="M10" s="76" t="s">
        <v>57</v>
      </c>
      <c r="N10" s="95" t="s">
        <v>197</v>
      </c>
    </row>
    <row r="11" spans="1:112" ht="78.75" x14ac:dyDescent="0.25">
      <c r="A11" s="31">
        <v>1</v>
      </c>
      <c r="B11" s="1">
        <v>10050</v>
      </c>
      <c r="C11" s="1">
        <v>3</v>
      </c>
      <c r="D11" s="1">
        <v>2</v>
      </c>
      <c r="E11" s="1">
        <v>0</v>
      </c>
      <c r="F11" s="66">
        <f t="shared" si="0"/>
        <v>0</v>
      </c>
      <c r="G11" s="103" t="s">
        <v>244</v>
      </c>
      <c r="H11" s="58"/>
      <c r="I11" s="18"/>
      <c r="J11" s="34" t="s">
        <v>233</v>
      </c>
      <c r="K11" s="54"/>
      <c r="L11" s="2" t="s">
        <v>9</v>
      </c>
      <c r="M11" s="76" t="s">
        <v>237</v>
      </c>
      <c r="N11" s="95" t="s">
        <v>197</v>
      </c>
    </row>
    <row r="12" spans="1:112" ht="48" thickBot="1" x14ac:dyDescent="0.3">
      <c r="A12" s="31">
        <v>0</v>
      </c>
      <c r="B12" s="1">
        <v>10040</v>
      </c>
      <c r="C12" s="1">
        <v>3</v>
      </c>
      <c r="D12" s="1">
        <v>1</v>
      </c>
      <c r="E12" s="1">
        <v>0</v>
      </c>
      <c r="F12" s="66">
        <v>0</v>
      </c>
      <c r="G12" s="117" t="s">
        <v>42</v>
      </c>
      <c r="H12" s="58"/>
      <c r="I12" s="18"/>
      <c r="J12" s="34"/>
      <c r="K12" s="54"/>
      <c r="L12" s="2"/>
      <c r="M12" s="76" t="s">
        <v>238</v>
      </c>
      <c r="N12" s="60" t="s">
        <v>197</v>
      </c>
    </row>
    <row r="13" spans="1:112" ht="33" thickTop="1" thickBot="1" x14ac:dyDescent="0.3">
      <c r="A13" s="31">
        <v>1</v>
      </c>
      <c r="B13" s="1">
        <v>20200</v>
      </c>
      <c r="C13" s="1"/>
      <c r="D13" s="1">
        <v>1</v>
      </c>
      <c r="E13" s="1"/>
      <c r="F13" s="1">
        <f t="shared" si="0"/>
        <v>0</v>
      </c>
      <c r="G13" s="102" t="s">
        <v>234</v>
      </c>
      <c r="H13" s="38"/>
      <c r="I13" s="38"/>
      <c r="J13" s="38" t="s">
        <v>29</v>
      </c>
      <c r="K13" s="38"/>
      <c r="L13" s="39"/>
      <c r="M13" s="77"/>
      <c r="N13" s="40"/>
      <c r="DG13" s="29"/>
      <c r="DH13" s="29"/>
    </row>
    <row r="14" spans="1:112" ht="142.5" thickTop="1" x14ac:dyDescent="0.25">
      <c r="A14" s="31">
        <v>1</v>
      </c>
      <c r="B14" s="1">
        <v>30070</v>
      </c>
      <c r="C14" s="1">
        <v>3</v>
      </c>
      <c r="D14" s="1">
        <v>1</v>
      </c>
      <c r="E14" s="1">
        <v>0</v>
      </c>
      <c r="F14" s="1">
        <v>0</v>
      </c>
      <c r="G14" s="104" t="s">
        <v>230</v>
      </c>
      <c r="H14" s="74"/>
      <c r="I14" s="74"/>
      <c r="J14" s="100" t="s">
        <v>29</v>
      </c>
      <c r="K14" s="74"/>
      <c r="L14" s="97"/>
      <c r="M14" s="99" t="s">
        <v>239</v>
      </c>
      <c r="N14" s="98" t="s">
        <v>197</v>
      </c>
      <c r="DG14" s="29"/>
      <c r="DH14" s="29"/>
    </row>
    <row r="15" spans="1:112" ht="47.25" x14ac:dyDescent="0.25">
      <c r="A15" s="31">
        <v>0</v>
      </c>
      <c r="B15" s="1">
        <v>30105</v>
      </c>
      <c r="C15" s="1">
        <v>3</v>
      </c>
      <c r="D15" s="1">
        <v>2</v>
      </c>
      <c r="E15" s="1">
        <v>0</v>
      </c>
      <c r="F15" s="1">
        <v>0</v>
      </c>
      <c r="G15" s="118" t="s">
        <v>245</v>
      </c>
      <c r="H15" s="74"/>
      <c r="I15" s="74"/>
      <c r="J15" s="100"/>
      <c r="K15" s="74"/>
      <c r="L15" s="97"/>
      <c r="M15" s="99" t="s">
        <v>254</v>
      </c>
      <c r="N15" s="98" t="s">
        <v>197</v>
      </c>
      <c r="DG15" s="29"/>
      <c r="DH15" s="29"/>
    </row>
    <row r="16" spans="1:112" ht="47.25" x14ac:dyDescent="0.25">
      <c r="A16" s="31">
        <v>1</v>
      </c>
      <c r="B16" s="1">
        <v>30110</v>
      </c>
      <c r="C16" s="1">
        <v>3</v>
      </c>
      <c r="D16" s="1">
        <v>1</v>
      </c>
      <c r="E16" s="1">
        <v>0</v>
      </c>
      <c r="F16" s="1">
        <v>0</v>
      </c>
      <c r="G16" s="104" t="s">
        <v>246</v>
      </c>
      <c r="H16" s="74"/>
      <c r="I16" s="74"/>
      <c r="J16" s="100" t="s">
        <v>233</v>
      </c>
      <c r="K16" s="74"/>
      <c r="L16" s="97"/>
      <c r="M16" s="99" t="s">
        <v>255</v>
      </c>
      <c r="N16" s="98" t="s">
        <v>197</v>
      </c>
      <c r="DG16" s="29"/>
      <c r="DH16" s="29"/>
    </row>
    <row r="17" spans="1:112" ht="78.75" x14ac:dyDescent="0.25">
      <c r="A17" s="31">
        <v>1</v>
      </c>
      <c r="B17" s="1">
        <v>30050</v>
      </c>
      <c r="C17" s="1">
        <v>3</v>
      </c>
      <c r="D17" s="1">
        <v>2</v>
      </c>
      <c r="E17" s="1">
        <v>0</v>
      </c>
      <c r="F17" s="1">
        <v>0</v>
      </c>
      <c r="G17" s="104" t="s">
        <v>247</v>
      </c>
      <c r="H17" s="74"/>
      <c r="I17" s="74"/>
      <c r="J17" s="100" t="s">
        <v>233</v>
      </c>
      <c r="K17" s="74"/>
      <c r="L17" s="97"/>
      <c r="M17" s="99" t="s">
        <v>256</v>
      </c>
      <c r="N17" s="98" t="s">
        <v>197</v>
      </c>
      <c r="DG17" s="29"/>
      <c r="DH17" s="29"/>
    </row>
    <row r="18" spans="1:112" ht="78.75" x14ac:dyDescent="0.25">
      <c r="A18" s="31">
        <v>1</v>
      </c>
      <c r="B18" s="1">
        <v>30060</v>
      </c>
      <c r="C18" s="1">
        <v>3</v>
      </c>
      <c r="D18" s="1">
        <v>2</v>
      </c>
      <c r="E18" s="1">
        <v>0</v>
      </c>
      <c r="F18" s="1">
        <v>0</v>
      </c>
      <c r="G18" s="104" t="s">
        <v>248</v>
      </c>
      <c r="H18" s="74"/>
      <c r="I18" s="74"/>
      <c r="J18" s="100" t="s">
        <v>233</v>
      </c>
      <c r="K18" s="74"/>
      <c r="L18" s="97"/>
      <c r="M18" s="99" t="s">
        <v>256</v>
      </c>
      <c r="N18" s="98" t="s">
        <v>197</v>
      </c>
      <c r="DG18" s="29"/>
      <c r="DH18" s="29"/>
    </row>
    <row r="19" spans="1:112" ht="47.25" x14ac:dyDescent="0.25">
      <c r="A19" s="31">
        <v>0</v>
      </c>
      <c r="B19" s="1">
        <v>30045</v>
      </c>
      <c r="C19" s="1">
        <v>3</v>
      </c>
      <c r="D19" s="1">
        <v>1</v>
      </c>
      <c r="E19" s="1">
        <v>0</v>
      </c>
      <c r="F19" s="1">
        <v>0</v>
      </c>
      <c r="G19" s="118" t="s">
        <v>43</v>
      </c>
      <c r="H19" s="74"/>
      <c r="I19" s="74"/>
      <c r="J19" s="100"/>
      <c r="K19" s="74"/>
      <c r="L19" s="97"/>
      <c r="M19" s="99" t="s">
        <v>240</v>
      </c>
      <c r="N19" s="98" t="s">
        <v>197</v>
      </c>
      <c r="DG19" s="29"/>
      <c r="DH19" s="29"/>
    </row>
    <row r="20" spans="1:112" ht="48" thickBot="1" x14ac:dyDescent="0.3">
      <c r="A20" s="31">
        <v>0</v>
      </c>
      <c r="B20" s="1">
        <v>30047</v>
      </c>
      <c r="C20" s="1">
        <v>3</v>
      </c>
      <c r="D20" s="1">
        <v>1</v>
      </c>
      <c r="E20" s="1">
        <v>0</v>
      </c>
      <c r="F20" s="1">
        <v>0</v>
      </c>
      <c r="G20" s="118" t="s">
        <v>38</v>
      </c>
      <c r="H20" s="74"/>
      <c r="I20" s="74"/>
      <c r="J20" s="100"/>
      <c r="K20" s="74"/>
      <c r="L20" s="97"/>
      <c r="M20" s="99" t="s">
        <v>240</v>
      </c>
      <c r="N20" s="98" t="s">
        <v>197</v>
      </c>
      <c r="DG20" s="29"/>
      <c r="DH20" s="29"/>
    </row>
    <row r="21" spans="1:112" ht="17.25" thickTop="1" thickBot="1" x14ac:dyDescent="0.3">
      <c r="A21" s="31">
        <v>1</v>
      </c>
      <c r="B21" s="1">
        <v>20000</v>
      </c>
      <c r="C21" s="1"/>
      <c r="D21" s="1">
        <v>2</v>
      </c>
      <c r="E21" s="1"/>
      <c r="F21" s="1">
        <v>0</v>
      </c>
      <c r="G21" s="102" t="s">
        <v>249</v>
      </c>
      <c r="H21" s="38"/>
      <c r="I21" s="38"/>
      <c r="J21" s="115" t="s">
        <v>233</v>
      </c>
      <c r="K21" s="38"/>
      <c r="L21" s="97"/>
      <c r="M21" s="116"/>
      <c r="N21" s="40"/>
      <c r="DG21" s="29"/>
      <c r="DH21" s="29"/>
    </row>
    <row r="22" spans="1:112" ht="48" thickTop="1" x14ac:dyDescent="0.25">
      <c r="A22" s="31">
        <v>1</v>
      </c>
      <c r="B22" s="1">
        <v>20005</v>
      </c>
      <c r="C22" s="1">
        <v>3</v>
      </c>
      <c r="D22" s="1">
        <v>2</v>
      </c>
      <c r="E22" s="1">
        <v>1</v>
      </c>
      <c r="F22" s="66">
        <v>0</v>
      </c>
      <c r="G22" s="69" t="s">
        <v>250</v>
      </c>
      <c r="H22" s="58"/>
      <c r="I22" s="18"/>
      <c r="J22" s="34" t="s">
        <v>233</v>
      </c>
      <c r="K22" s="54"/>
      <c r="L22" s="3" t="s">
        <v>7</v>
      </c>
      <c r="M22" s="76" t="s">
        <v>257</v>
      </c>
      <c r="N22" s="95" t="s">
        <v>197</v>
      </c>
    </row>
    <row r="23" spans="1:112" ht="47.25" x14ac:dyDescent="0.25">
      <c r="A23" s="31">
        <v>1</v>
      </c>
      <c r="B23" s="1">
        <v>20010</v>
      </c>
      <c r="C23" s="1">
        <v>3</v>
      </c>
      <c r="D23" s="1">
        <v>2</v>
      </c>
      <c r="E23" s="1">
        <v>1</v>
      </c>
      <c r="F23" s="66">
        <v>0</v>
      </c>
      <c r="G23" s="69" t="s">
        <v>251</v>
      </c>
      <c r="H23" s="58"/>
      <c r="I23" s="18"/>
      <c r="J23" s="34" t="s">
        <v>233</v>
      </c>
      <c r="K23" s="54"/>
      <c r="L23" s="3"/>
      <c r="M23" s="76" t="s">
        <v>258</v>
      </c>
      <c r="N23" s="95" t="s">
        <v>197</v>
      </c>
    </row>
    <row r="24" spans="1:112" ht="34.5" x14ac:dyDescent="0.25">
      <c r="A24" s="31">
        <v>1</v>
      </c>
      <c r="B24" s="1">
        <v>20020</v>
      </c>
      <c r="C24" s="1">
        <v>3</v>
      </c>
      <c r="D24" s="1">
        <v>2</v>
      </c>
      <c r="E24" s="1">
        <v>1</v>
      </c>
      <c r="F24" s="66">
        <v>0</v>
      </c>
      <c r="G24" s="69" t="s">
        <v>252</v>
      </c>
      <c r="H24" s="58"/>
      <c r="I24" s="18"/>
      <c r="J24" s="34" t="s">
        <v>233</v>
      </c>
      <c r="K24" s="54"/>
      <c r="L24" s="2" t="s">
        <v>11</v>
      </c>
      <c r="M24" s="76" t="s">
        <v>235</v>
      </c>
      <c r="N24" s="95" t="s">
        <v>197</v>
      </c>
    </row>
    <row r="25" spans="1:112" ht="47.25" x14ac:dyDescent="0.25">
      <c r="A25" s="31">
        <v>0</v>
      </c>
      <c r="B25" s="1">
        <v>30120</v>
      </c>
      <c r="C25" s="1">
        <v>3</v>
      </c>
      <c r="D25" s="1">
        <v>2</v>
      </c>
      <c r="E25" s="1">
        <v>0</v>
      </c>
      <c r="F25" s="67">
        <v>0</v>
      </c>
      <c r="G25" s="119" t="s">
        <v>253</v>
      </c>
      <c r="H25" s="58"/>
      <c r="I25" s="18"/>
      <c r="J25" s="34"/>
      <c r="K25" s="54"/>
      <c r="L25" s="2" t="s">
        <v>12</v>
      </c>
      <c r="M25" s="76" t="s">
        <v>259</v>
      </c>
      <c r="N25" s="95" t="s">
        <v>197</v>
      </c>
    </row>
    <row r="26" spans="1:112" x14ac:dyDescent="0.25">
      <c r="A26" s="32"/>
      <c r="B26" s="15"/>
      <c r="C26" s="15"/>
      <c r="D26" s="15"/>
      <c r="E26" s="15"/>
      <c r="F26" s="66"/>
      <c r="G26" s="71"/>
      <c r="H26" s="58"/>
      <c r="I26" s="19"/>
      <c r="J26" s="35"/>
      <c r="K26" s="55"/>
      <c r="L26" s="16"/>
      <c r="M26" s="78"/>
      <c r="N26" s="60"/>
    </row>
    <row r="27" spans="1:112" x14ac:dyDescent="0.25">
      <c r="A27" s="32"/>
      <c r="B27" s="15"/>
      <c r="C27" s="15"/>
      <c r="D27" s="15"/>
      <c r="E27" s="15"/>
      <c r="F27" s="67"/>
      <c r="G27" s="71"/>
      <c r="H27" s="58"/>
      <c r="I27" s="19"/>
      <c r="J27" s="35"/>
      <c r="K27" s="55"/>
      <c r="L27" s="16"/>
      <c r="M27" s="78"/>
      <c r="N27" s="60"/>
    </row>
    <row r="28" spans="1:112" x14ac:dyDescent="0.25">
      <c r="A28" s="32"/>
      <c r="B28" s="15"/>
      <c r="C28" s="15"/>
      <c r="D28" s="15"/>
      <c r="E28" s="15"/>
      <c r="F28" s="66"/>
      <c r="G28" s="70"/>
      <c r="H28" s="58"/>
      <c r="I28" s="19"/>
      <c r="J28" s="35"/>
      <c r="K28" s="55"/>
      <c r="L28" s="17"/>
      <c r="M28" s="78"/>
      <c r="N28" s="60"/>
    </row>
    <row r="29" spans="1:112" x14ac:dyDescent="0.25">
      <c r="A29" s="33"/>
      <c r="B29" s="59"/>
      <c r="C29" s="59"/>
      <c r="D29" s="59"/>
      <c r="E29" s="59"/>
      <c r="F29" s="68"/>
      <c r="G29" s="88"/>
      <c r="H29" s="58"/>
      <c r="I29" s="47"/>
      <c r="J29" s="48"/>
      <c r="K29" s="56"/>
      <c r="L29" s="49"/>
      <c r="M29" s="79"/>
      <c r="N29" s="60"/>
    </row>
    <row r="30" spans="1:112" x14ac:dyDescent="0.25">
      <c r="F30" s="68">
        <f t="shared" ref="F30:F47" si="1">IF(OR(K30="J",K30="j",K30="Ja",K30="JA",K30="ja"),1,0)</f>
        <v>0</v>
      </c>
      <c r="G30"/>
      <c r="I30"/>
      <c r="DG30" s="29"/>
      <c r="DH30" s="29"/>
    </row>
    <row r="31" spans="1:112" x14ac:dyDescent="0.25">
      <c r="F31" s="68">
        <f t="shared" si="1"/>
        <v>0</v>
      </c>
      <c r="G31"/>
      <c r="I31"/>
    </row>
    <row r="32" spans="1:112" x14ac:dyDescent="0.25">
      <c r="F32" s="68">
        <f t="shared" si="1"/>
        <v>0</v>
      </c>
      <c r="G32"/>
      <c r="I32"/>
      <c r="DG32" s="29"/>
      <c r="DH32" s="29"/>
    </row>
    <row r="33" spans="1:112" x14ac:dyDescent="0.25">
      <c r="F33" s="68">
        <f t="shared" si="1"/>
        <v>0</v>
      </c>
      <c r="G33"/>
      <c r="I33"/>
    </row>
    <row r="34" spans="1:112" x14ac:dyDescent="0.25">
      <c r="F34" s="68">
        <f t="shared" si="1"/>
        <v>0</v>
      </c>
      <c r="G34"/>
      <c r="I34"/>
    </row>
    <row r="35" spans="1:112" x14ac:dyDescent="0.25">
      <c r="F35" s="68">
        <f t="shared" si="1"/>
        <v>0</v>
      </c>
      <c r="G35"/>
      <c r="I35"/>
    </row>
    <row r="36" spans="1:112" x14ac:dyDescent="0.25">
      <c r="F36" s="68">
        <f t="shared" si="1"/>
        <v>0</v>
      </c>
      <c r="G36"/>
      <c r="I36"/>
    </row>
    <row r="37" spans="1:112" x14ac:dyDescent="0.25">
      <c r="F37" s="68">
        <f t="shared" si="1"/>
        <v>0</v>
      </c>
      <c r="G37"/>
      <c r="I37"/>
      <c r="DG37" s="29"/>
      <c r="DH37" s="29"/>
    </row>
    <row r="38" spans="1:112" x14ac:dyDescent="0.25">
      <c r="F38" s="68">
        <f t="shared" si="1"/>
        <v>0</v>
      </c>
      <c r="G38"/>
      <c r="I38"/>
    </row>
    <row r="39" spans="1:112" x14ac:dyDescent="0.25">
      <c r="F39" s="68">
        <f t="shared" si="1"/>
        <v>0</v>
      </c>
      <c r="G39"/>
      <c r="I39"/>
    </row>
    <row r="40" spans="1:112" x14ac:dyDescent="0.25">
      <c r="F40" s="68">
        <f t="shared" si="1"/>
        <v>0</v>
      </c>
      <c r="G40"/>
      <c r="I40"/>
    </row>
    <row r="41" spans="1:112" x14ac:dyDescent="0.25">
      <c r="F41" s="68">
        <f t="shared" si="1"/>
        <v>0</v>
      </c>
      <c r="G41"/>
      <c r="I41"/>
    </row>
    <row r="42" spans="1:112" x14ac:dyDescent="0.25">
      <c r="F42" s="68">
        <f t="shared" si="1"/>
        <v>0</v>
      </c>
      <c r="G42"/>
      <c r="I42"/>
    </row>
    <row r="43" spans="1:112" x14ac:dyDescent="0.25">
      <c r="F43" s="68">
        <f t="shared" si="1"/>
        <v>0</v>
      </c>
      <c r="G43"/>
      <c r="I43"/>
      <c r="DG43" s="29"/>
      <c r="DH43" s="29"/>
    </row>
    <row r="44" spans="1:112" x14ac:dyDescent="0.25">
      <c r="F44" s="68">
        <f t="shared" si="1"/>
        <v>0</v>
      </c>
      <c r="G44"/>
      <c r="I44"/>
    </row>
    <row r="45" spans="1:112" x14ac:dyDescent="0.25">
      <c r="F45" s="68">
        <f t="shared" si="1"/>
        <v>0</v>
      </c>
      <c r="G45"/>
      <c r="I45"/>
    </row>
    <row r="46" spans="1:112" x14ac:dyDescent="0.25">
      <c r="F46" s="68">
        <f t="shared" si="1"/>
        <v>0</v>
      </c>
      <c r="G46"/>
      <c r="I46"/>
    </row>
    <row r="47" spans="1:112" x14ac:dyDescent="0.25">
      <c r="F47" s="68">
        <f t="shared" si="1"/>
        <v>0</v>
      </c>
      <c r="G47"/>
      <c r="I47"/>
    </row>
    <row r="48" spans="1:112" ht="15" x14ac:dyDescent="0.25">
      <c r="A48" s="14"/>
      <c r="B48" s="14"/>
      <c r="C48" s="14"/>
      <c r="D48" s="14"/>
      <c r="E48" s="14"/>
      <c r="F48" s="1">
        <f t="shared" ref="F48:F73" si="2">IF(OR(K48="J",K48="j",K48="Ja",K48="JA",K48="ja"),1,0)</f>
        <v>0</v>
      </c>
      <c r="G48" s="8"/>
      <c r="H48" s="8"/>
      <c r="I48" s="8"/>
      <c r="J48" s="8"/>
      <c r="K48" s="57"/>
      <c r="L48" s="10"/>
      <c r="M48" s="10"/>
      <c r="N48" s="8"/>
    </row>
    <row r="49" spans="1:14" ht="15" x14ac:dyDescent="0.25">
      <c r="A49" s="14"/>
      <c r="B49" s="14"/>
      <c r="C49" s="14"/>
      <c r="D49" s="14"/>
      <c r="E49" s="14"/>
      <c r="F49" s="1">
        <f t="shared" si="2"/>
        <v>0</v>
      </c>
      <c r="G49" s="8"/>
      <c r="H49" s="8"/>
      <c r="I49" s="8"/>
      <c r="J49" s="8"/>
      <c r="K49" s="8"/>
      <c r="L49" s="10"/>
      <c r="M49" s="10"/>
      <c r="N49" s="8"/>
    </row>
    <row r="50" spans="1:14" ht="15" x14ac:dyDescent="0.25">
      <c r="A50" s="14"/>
      <c r="B50" s="14"/>
      <c r="C50" s="14"/>
      <c r="D50" s="14"/>
      <c r="E50" s="14"/>
      <c r="F50" s="1">
        <f t="shared" si="2"/>
        <v>0</v>
      </c>
      <c r="G50" s="8"/>
      <c r="H50" s="8"/>
      <c r="I50" s="8"/>
      <c r="J50" s="8"/>
      <c r="K50" s="8"/>
      <c r="L50" s="10"/>
      <c r="M50" s="10"/>
      <c r="N50" s="8"/>
    </row>
    <row r="51" spans="1:14" ht="15" x14ac:dyDescent="0.25">
      <c r="A51" s="14"/>
      <c r="B51" s="14"/>
      <c r="C51" s="14"/>
      <c r="D51" s="14"/>
      <c r="E51" s="14"/>
      <c r="F51" s="1">
        <f t="shared" si="2"/>
        <v>0</v>
      </c>
      <c r="G51" s="8"/>
      <c r="H51" s="8"/>
      <c r="I51" s="8"/>
      <c r="J51" s="8"/>
      <c r="K51" s="8"/>
      <c r="L51" s="10"/>
      <c r="M51" s="10"/>
      <c r="N51" s="8"/>
    </row>
    <row r="52" spans="1:14" ht="15" x14ac:dyDescent="0.25">
      <c r="A52" s="14"/>
      <c r="B52" s="14"/>
      <c r="C52" s="14"/>
      <c r="D52" s="14"/>
      <c r="E52" s="14"/>
      <c r="F52" s="1">
        <f t="shared" si="2"/>
        <v>0</v>
      </c>
      <c r="G52" s="8"/>
      <c r="H52" s="8"/>
      <c r="I52" s="8"/>
      <c r="J52" s="8"/>
      <c r="K52" s="8"/>
      <c r="L52" s="10"/>
      <c r="M52" s="10"/>
      <c r="N52" s="8"/>
    </row>
    <row r="53" spans="1:14" ht="15" x14ac:dyDescent="0.25">
      <c r="A53" s="14"/>
      <c r="B53" s="14"/>
      <c r="C53" s="14"/>
      <c r="D53" s="14"/>
      <c r="E53" s="14"/>
      <c r="F53" s="1">
        <f t="shared" si="2"/>
        <v>0</v>
      </c>
      <c r="G53" s="8"/>
      <c r="H53" s="8"/>
      <c r="I53" s="8"/>
      <c r="J53" s="8"/>
      <c r="K53" s="8"/>
      <c r="L53" s="10"/>
      <c r="M53" s="10"/>
      <c r="N53" s="8"/>
    </row>
    <row r="54" spans="1:14" ht="15" x14ac:dyDescent="0.25">
      <c r="A54" s="14"/>
      <c r="B54" s="14"/>
      <c r="C54" s="14"/>
      <c r="D54" s="14"/>
      <c r="E54" s="14"/>
      <c r="F54" s="1">
        <f t="shared" si="2"/>
        <v>0</v>
      </c>
      <c r="G54" s="8"/>
      <c r="H54" s="8"/>
      <c r="I54" s="8"/>
      <c r="J54" s="8"/>
      <c r="K54" s="8"/>
      <c r="L54" s="10"/>
      <c r="M54" s="10"/>
      <c r="N54" s="8"/>
    </row>
    <row r="55" spans="1:14" ht="15" x14ac:dyDescent="0.25">
      <c r="A55" s="14"/>
      <c r="B55" s="14"/>
      <c r="C55" s="14"/>
      <c r="D55" s="14"/>
      <c r="E55" s="14"/>
      <c r="F55" s="1">
        <f t="shared" si="2"/>
        <v>0</v>
      </c>
      <c r="G55" s="8"/>
      <c r="H55" s="8"/>
      <c r="I55" s="8"/>
      <c r="J55" s="8"/>
      <c r="K55" s="8"/>
      <c r="L55" s="10"/>
      <c r="M55" s="10"/>
      <c r="N55" s="8"/>
    </row>
    <row r="56" spans="1:14" ht="15" x14ac:dyDescent="0.25">
      <c r="A56" s="14"/>
      <c r="B56" s="14"/>
      <c r="C56" s="14"/>
      <c r="D56" s="14"/>
      <c r="E56" s="14"/>
      <c r="F56" s="1">
        <f t="shared" si="2"/>
        <v>0</v>
      </c>
      <c r="G56" s="8"/>
      <c r="H56" s="8"/>
      <c r="I56" s="8"/>
      <c r="J56" s="8"/>
      <c r="K56" s="8"/>
      <c r="L56" s="10"/>
      <c r="M56" s="10"/>
      <c r="N56" s="8"/>
    </row>
    <row r="57" spans="1:14" ht="15" x14ac:dyDescent="0.25">
      <c r="A57" s="14"/>
      <c r="B57" s="14"/>
      <c r="C57" s="14"/>
      <c r="D57" s="14"/>
      <c r="E57" s="14"/>
      <c r="F57" s="1">
        <f t="shared" si="2"/>
        <v>0</v>
      </c>
      <c r="G57" s="8"/>
      <c r="H57" s="8"/>
      <c r="I57" s="8"/>
      <c r="J57" s="8"/>
      <c r="K57" s="8"/>
      <c r="L57" s="10"/>
      <c r="M57" s="10"/>
      <c r="N57" s="8"/>
    </row>
    <row r="58" spans="1:14" ht="15" x14ac:dyDescent="0.25">
      <c r="A58" s="14"/>
      <c r="B58" s="14"/>
      <c r="C58" s="14"/>
      <c r="D58" s="14"/>
      <c r="E58" s="14"/>
      <c r="F58" s="1">
        <f t="shared" si="2"/>
        <v>0</v>
      </c>
      <c r="G58" s="8"/>
      <c r="H58" s="8"/>
      <c r="I58" s="8"/>
      <c r="J58" s="8"/>
      <c r="K58" s="8"/>
      <c r="L58" s="10"/>
      <c r="M58" s="10"/>
      <c r="N58" s="8"/>
    </row>
    <row r="59" spans="1:14" ht="15" x14ac:dyDescent="0.25">
      <c r="A59" s="14"/>
      <c r="B59" s="14"/>
      <c r="C59" s="14"/>
      <c r="D59" s="14"/>
      <c r="E59" s="14"/>
      <c r="F59" s="1">
        <f t="shared" si="2"/>
        <v>0</v>
      </c>
      <c r="G59" s="8"/>
      <c r="H59" s="8"/>
      <c r="I59" s="8"/>
      <c r="J59" s="8"/>
      <c r="K59" s="8"/>
      <c r="L59" s="10"/>
      <c r="M59" s="10"/>
      <c r="N59" s="8"/>
    </row>
    <row r="60" spans="1:14" ht="15" x14ac:dyDescent="0.25">
      <c r="A60" s="14"/>
      <c r="B60" s="14"/>
      <c r="C60" s="14"/>
      <c r="D60" s="14"/>
      <c r="E60" s="14"/>
      <c r="F60" s="1">
        <f t="shared" si="2"/>
        <v>0</v>
      </c>
      <c r="G60" s="8"/>
      <c r="H60" s="8"/>
      <c r="I60" s="8"/>
      <c r="J60" s="8"/>
      <c r="K60" s="8"/>
      <c r="L60" s="10"/>
      <c r="M60" s="10"/>
      <c r="N60" s="8"/>
    </row>
    <row r="61" spans="1:14" ht="15" x14ac:dyDescent="0.25">
      <c r="A61" s="14"/>
      <c r="B61" s="14"/>
      <c r="C61" s="14"/>
      <c r="D61" s="14"/>
      <c r="E61" s="14"/>
      <c r="F61" s="1">
        <f t="shared" si="2"/>
        <v>0</v>
      </c>
      <c r="G61" s="8"/>
      <c r="H61" s="8"/>
      <c r="I61" s="8"/>
      <c r="J61" s="8"/>
      <c r="K61" s="8"/>
      <c r="L61" s="10"/>
      <c r="M61" s="10"/>
      <c r="N61" s="8"/>
    </row>
    <row r="62" spans="1:14" ht="15" x14ac:dyDescent="0.25">
      <c r="A62" s="14"/>
      <c r="B62" s="14"/>
      <c r="C62" s="14"/>
      <c r="D62" s="14"/>
      <c r="E62" s="14"/>
      <c r="F62" s="1">
        <f t="shared" si="2"/>
        <v>0</v>
      </c>
      <c r="G62" s="8"/>
      <c r="H62" s="8"/>
      <c r="I62" s="8"/>
      <c r="J62" s="8"/>
      <c r="K62" s="8"/>
      <c r="L62" s="10"/>
      <c r="M62" s="10"/>
      <c r="N62" s="8"/>
    </row>
    <row r="63" spans="1:14" ht="15" x14ac:dyDescent="0.25">
      <c r="A63" s="14"/>
      <c r="B63" s="14"/>
      <c r="C63" s="14"/>
      <c r="D63" s="14"/>
      <c r="E63" s="14"/>
      <c r="F63" s="1">
        <f t="shared" si="2"/>
        <v>0</v>
      </c>
      <c r="G63" s="8"/>
      <c r="H63" s="8"/>
      <c r="I63" s="8"/>
      <c r="J63" s="8"/>
      <c r="K63" s="8"/>
      <c r="L63" s="10"/>
      <c r="M63" s="10"/>
      <c r="N63" s="8"/>
    </row>
    <row r="64" spans="1:14" ht="15" x14ac:dyDescent="0.25">
      <c r="A64" s="14"/>
      <c r="B64" s="14"/>
      <c r="C64" s="14"/>
      <c r="D64" s="14"/>
      <c r="E64" s="14"/>
      <c r="F64" s="1">
        <f t="shared" si="2"/>
        <v>0</v>
      </c>
      <c r="G64" s="8"/>
      <c r="H64" s="8"/>
      <c r="I64" s="8"/>
      <c r="J64" s="8"/>
      <c r="K64" s="8"/>
      <c r="L64" s="10"/>
      <c r="M64" s="10"/>
      <c r="N64" s="8"/>
    </row>
    <row r="65" spans="1:14" ht="15" x14ac:dyDescent="0.25">
      <c r="A65" s="14"/>
      <c r="B65" s="14"/>
      <c r="C65" s="14"/>
      <c r="D65" s="14"/>
      <c r="E65" s="14"/>
      <c r="F65" s="1">
        <f t="shared" si="2"/>
        <v>0</v>
      </c>
      <c r="G65" s="8"/>
      <c r="H65" s="8"/>
      <c r="I65" s="8"/>
      <c r="J65" s="8"/>
      <c r="K65" s="8"/>
      <c r="L65" s="10"/>
      <c r="M65" s="10"/>
      <c r="N65" s="8"/>
    </row>
    <row r="66" spans="1:14" ht="15" x14ac:dyDescent="0.25">
      <c r="A66" s="14"/>
      <c r="B66" s="14"/>
      <c r="C66" s="14"/>
      <c r="D66" s="14"/>
      <c r="E66" s="14"/>
      <c r="F66" s="1">
        <f t="shared" si="2"/>
        <v>0</v>
      </c>
      <c r="G66" s="8"/>
      <c r="H66" s="8"/>
      <c r="I66" s="8"/>
      <c r="J66" s="8"/>
      <c r="K66" s="8"/>
      <c r="L66" s="10"/>
      <c r="M66" s="10"/>
      <c r="N66" s="8"/>
    </row>
    <row r="67" spans="1:14" ht="15" x14ac:dyDescent="0.25">
      <c r="A67" s="14"/>
      <c r="B67" s="14"/>
      <c r="C67" s="14"/>
      <c r="D67" s="14"/>
      <c r="E67" s="14"/>
      <c r="F67" s="1">
        <f t="shared" si="2"/>
        <v>0</v>
      </c>
      <c r="G67" s="8"/>
      <c r="H67" s="8"/>
      <c r="I67" s="8"/>
      <c r="J67" s="8"/>
      <c r="K67" s="8"/>
      <c r="L67" s="10"/>
      <c r="M67" s="10"/>
      <c r="N67" s="8"/>
    </row>
    <row r="68" spans="1:14" ht="15" x14ac:dyDescent="0.25">
      <c r="F68" s="1">
        <f t="shared" si="2"/>
        <v>0</v>
      </c>
      <c r="G68" s="8"/>
      <c r="H68" s="8"/>
      <c r="I68" s="8"/>
      <c r="J68" s="8"/>
      <c r="K68" s="8"/>
      <c r="L68" s="10"/>
      <c r="M68" s="10"/>
      <c r="N68" s="8"/>
    </row>
    <row r="69" spans="1:14" ht="15" x14ac:dyDescent="0.25">
      <c r="F69" s="1">
        <f t="shared" si="2"/>
        <v>0</v>
      </c>
      <c r="G69" s="8"/>
      <c r="H69" s="8"/>
      <c r="I69" s="8"/>
      <c r="J69" s="8"/>
      <c r="K69" s="8"/>
      <c r="L69" s="10"/>
      <c r="M69" s="10"/>
      <c r="N69" s="8"/>
    </row>
    <row r="70" spans="1:14" ht="15" x14ac:dyDescent="0.25">
      <c r="F70" s="1">
        <f t="shared" si="2"/>
        <v>0</v>
      </c>
      <c r="G70" s="8"/>
      <c r="H70" s="8"/>
      <c r="I70" s="8"/>
      <c r="J70" s="8"/>
      <c r="K70" s="8"/>
      <c r="L70" s="10"/>
      <c r="M70" s="10"/>
      <c r="N70" s="8"/>
    </row>
    <row r="71" spans="1:14" ht="15" x14ac:dyDescent="0.25">
      <c r="A71" s="8"/>
      <c r="B71" s="8"/>
      <c r="C71" s="8"/>
      <c r="D71" s="8"/>
      <c r="E71" s="8"/>
      <c r="F71" s="1">
        <f t="shared" si="2"/>
        <v>0</v>
      </c>
      <c r="G71" s="8"/>
      <c r="H71" s="8"/>
      <c r="I71" s="8"/>
      <c r="J71" s="8"/>
      <c r="K71" s="8"/>
      <c r="L71" s="10"/>
      <c r="M71" s="10"/>
      <c r="N71" s="8"/>
    </row>
    <row r="72" spans="1:14" ht="15" x14ac:dyDescent="0.25">
      <c r="A72" s="8"/>
      <c r="B72" s="8"/>
      <c r="C72" s="8"/>
      <c r="D72" s="8"/>
      <c r="E72" s="8"/>
      <c r="F72" s="1">
        <f t="shared" si="2"/>
        <v>0</v>
      </c>
      <c r="G72" s="8"/>
      <c r="H72" s="8"/>
      <c r="I72" s="8"/>
      <c r="J72" s="8"/>
      <c r="K72" s="8"/>
      <c r="L72" s="10"/>
      <c r="M72" s="10"/>
      <c r="N72" s="8"/>
    </row>
    <row r="73" spans="1:14" ht="15" x14ac:dyDescent="0.25">
      <c r="A73" s="8"/>
      <c r="B73" s="8"/>
      <c r="C73" s="8"/>
      <c r="D73" s="8"/>
      <c r="E73" s="8"/>
      <c r="F73" s="1">
        <f t="shared" si="2"/>
        <v>0</v>
      </c>
      <c r="G73" s="8"/>
      <c r="H73" s="8"/>
      <c r="I73" s="8"/>
      <c r="J73" s="8"/>
      <c r="K73" s="8"/>
      <c r="L73" s="10"/>
      <c r="M73" s="10"/>
      <c r="N73" s="8"/>
    </row>
    <row r="74" spans="1:14" ht="15" x14ac:dyDescent="0.25">
      <c r="A74" s="8"/>
      <c r="B74" s="8"/>
      <c r="C74" s="8"/>
      <c r="D74" s="8"/>
      <c r="E74" s="8"/>
      <c r="F74" s="1">
        <f t="shared" ref="F74:F137" si="3">IF(OR(K74="J",K74="j",K74="Ja",K74="JA",K74="ja"),1,0)</f>
        <v>0</v>
      </c>
      <c r="G74" s="8"/>
      <c r="H74" s="8"/>
      <c r="I74" s="8"/>
      <c r="J74" s="8"/>
      <c r="K74" s="8"/>
      <c r="L74" s="10"/>
      <c r="M74" s="10"/>
      <c r="N74" s="8"/>
    </row>
    <row r="75" spans="1:14" ht="15" x14ac:dyDescent="0.25">
      <c r="A75" s="8"/>
      <c r="B75" s="8"/>
      <c r="C75" s="8"/>
      <c r="D75" s="8"/>
      <c r="E75" s="8"/>
      <c r="F75" s="1">
        <f t="shared" si="3"/>
        <v>0</v>
      </c>
      <c r="G75" s="8"/>
      <c r="H75" s="8"/>
      <c r="I75" s="8"/>
      <c r="J75" s="8"/>
      <c r="K75" s="8"/>
      <c r="L75" s="10"/>
      <c r="M75" s="10"/>
      <c r="N75" s="8"/>
    </row>
    <row r="76" spans="1:14" ht="15" x14ac:dyDescent="0.25">
      <c r="A76" s="8"/>
      <c r="B76" s="8"/>
      <c r="C76" s="8"/>
      <c r="D76" s="8"/>
      <c r="E76" s="8"/>
      <c r="F76" s="1">
        <f t="shared" si="3"/>
        <v>0</v>
      </c>
      <c r="G76" s="8"/>
      <c r="H76" s="8"/>
      <c r="I76" s="8"/>
      <c r="J76" s="8"/>
      <c r="K76" s="8"/>
      <c r="L76" s="10"/>
      <c r="M76" s="10"/>
      <c r="N76" s="8"/>
    </row>
    <row r="77" spans="1:14" ht="15" x14ac:dyDescent="0.25">
      <c r="A77" s="8"/>
      <c r="B77" s="8"/>
      <c r="C77" s="8"/>
      <c r="D77" s="8"/>
      <c r="E77" s="8"/>
      <c r="F77" s="1">
        <f t="shared" si="3"/>
        <v>0</v>
      </c>
      <c r="G77" s="8"/>
      <c r="H77" s="8"/>
      <c r="I77" s="8"/>
      <c r="J77" s="8"/>
      <c r="K77" s="8"/>
      <c r="L77" s="10"/>
      <c r="M77" s="10"/>
      <c r="N77" s="8"/>
    </row>
    <row r="78" spans="1:14" ht="15" x14ac:dyDescent="0.25">
      <c r="A78" s="8"/>
      <c r="B78" s="8"/>
      <c r="C78" s="8"/>
      <c r="D78" s="8"/>
      <c r="E78" s="8"/>
      <c r="F78" s="1">
        <f t="shared" si="3"/>
        <v>0</v>
      </c>
      <c r="G78" s="8"/>
      <c r="H78" s="8"/>
      <c r="I78" s="8"/>
      <c r="J78" s="8"/>
      <c r="K78" s="8"/>
      <c r="L78" s="10"/>
      <c r="M78" s="10"/>
      <c r="N78" s="8"/>
    </row>
    <row r="79" spans="1:14" ht="15" x14ac:dyDescent="0.25">
      <c r="A79" s="8"/>
      <c r="B79" s="8"/>
      <c r="C79" s="8"/>
      <c r="D79" s="8"/>
      <c r="E79" s="8"/>
      <c r="F79" s="1">
        <f t="shared" si="3"/>
        <v>0</v>
      </c>
      <c r="G79" s="8"/>
      <c r="H79" s="8"/>
      <c r="I79" s="8"/>
      <c r="J79" s="8"/>
      <c r="K79" s="8"/>
      <c r="L79" s="10"/>
      <c r="M79" s="10"/>
      <c r="N79" s="8"/>
    </row>
    <row r="80" spans="1:14" ht="15" x14ac:dyDescent="0.25">
      <c r="A80" s="8"/>
      <c r="B80" s="8"/>
      <c r="C80" s="8"/>
      <c r="D80" s="8"/>
      <c r="E80" s="8"/>
      <c r="F80" s="1">
        <f t="shared" si="3"/>
        <v>0</v>
      </c>
      <c r="G80" s="8"/>
      <c r="H80" s="8"/>
      <c r="I80" s="8"/>
      <c r="J80" s="8"/>
      <c r="K80" s="8"/>
      <c r="L80" s="10"/>
      <c r="M80" s="10"/>
      <c r="N80" s="8"/>
    </row>
    <row r="81" spans="1:14" ht="15" x14ac:dyDescent="0.25">
      <c r="A81" s="8"/>
      <c r="B81" s="8"/>
      <c r="C81" s="8"/>
      <c r="D81" s="8"/>
      <c r="E81" s="8"/>
      <c r="F81" s="1">
        <f t="shared" si="3"/>
        <v>0</v>
      </c>
      <c r="G81" s="8"/>
      <c r="H81" s="8"/>
      <c r="I81" s="8"/>
      <c r="J81" s="8"/>
      <c r="K81" s="8"/>
      <c r="L81" s="10"/>
      <c r="M81" s="10"/>
      <c r="N81" s="8"/>
    </row>
    <row r="82" spans="1:14" ht="15" x14ac:dyDescent="0.25">
      <c r="A82" s="8"/>
      <c r="B82" s="8"/>
      <c r="C82" s="8"/>
      <c r="D82" s="8"/>
      <c r="E82" s="8"/>
      <c r="F82" s="1">
        <f t="shared" si="3"/>
        <v>0</v>
      </c>
      <c r="G82" s="8"/>
      <c r="H82" s="8"/>
      <c r="I82" s="8"/>
      <c r="J82" s="8"/>
      <c r="K82" s="8"/>
      <c r="L82" s="10"/>
      <c r="M82" s="10"/>
      <c r="N82" s="8"/>
    </row>
    <row r="83" spans="1:14" ht="15" x14ac:dyDescent="0.25">
      <c r="A83" s="8"/>
      <c r="B83" s="8"/>
      <c r="C83" s="8"/>
      <c r="D83" s="8"/>
      <c r="E83" s="8"/>
      <c r="F83" s="1">
        <f t="shared" si="3"/>
        <v>0</v>
      </c>
      <c r="G83" s="8"/>
      <c r="H83" s="8"/>
      <c r="I83" s="8"/>
      <c r="J83" s="8"/>
      <c r="K83" s="8"/>
      <c r="L83" s="10"/>
      <c r="M83" s="10"/>
      <c r="N83" s="8"/>
    </row>
    <row r="84" spans="1:14" ht="15" x14ac:dyDescent="0.25">
      <c r="A84" s="8"/>
      <c r="B84" s="8"/>
      <c r="C84" s="8"/>
      <c r="D84" s="8"/>
      <c r="E84" s="8"/>
      <c r="F84" s="1">
        <f t="shared" si="3"/>
        <v>0</v>
      </c>
      <c r="G84" s="8"/>
      <c r="H84" s="8"/>
      <c r="I84" s="8"/>
      <c r="J84" s="8"/>
      <c r="K84" s="8"/>
      <c r="L84" s="10"/>
      <c r="M84" s="10"/>
      <c r="N84" s="8"/>
    </row>
    <row r="85" spans="1:14" ht="15" x14ac:dyDescent="0.25">
      <c r="A85" s="8"/>
      <c r="B85" s="8"/>
      <c r="C85" s="8"/>
      <c r="D85" s="8"/>
      <c r="E85" s="8"/>
      <c r="F85" s="1">
        <f t="shared" si="3"/>
        <v>0</v>
      </c>
      <c r="G85" s="8"/>
      <c r="H85" s="8"/>
      <c r="I85" s="8"/>
      <c r="J85" s="8"/>
      <c r="K85" s="8"/>
      <c r="L85" s="10"/>
      <c r="M85" s="10"/>
      <c r="N85" s="8"/>
    </row>
    <row r="86" spans="1:14" ht="15" x14ac:dyDescent="0.25">
      <c r="A86" s="8"/>
      <c r="B86" s="8"/>
      <c r="C86" s="8"/>
      <c r="D86" s="8"/>
      <c r="E86" s="8"/>
      <c r="F86" s="1">
        <f t="shared" si="3"/>
        <v>0</v>
      </c>
      <c r="G86" s="8"/>
      <c r="H86" s="8"/>
      <c r="I86" s="8"/>
      <c r="J86" s="8"/>
      <c r="K86" s="8"/>
      <c r="L86" s="10"/>
      <c r="M86" s="10"/>
      <c r="N86" s="8"/>
    </row>
    <row r="87" spans="1:14" ht="15" x14ac:dyDescent="0.25">
      <c r="A87" s="8"/>
      <c r="B87" s="8"/>
      <c r="C87" s="8"/>
      <c r="D87" s="8"/>
      <c r="E87" s="8"/>
      <c r="F87" s="1">
        <f t="shared" si="3"/>
        <v>0</v>
      </c>
      <c r="G87" s="8"/>
      <c r="H87" s="8"/>
      <c r="I87" s="8"/>
      <c r="J87" s="8"/>
      <c r="K87" s="8"/>
      <c r="L87" s="10"/>
      <c r="M87" s="10"/>
      <c r="N87" s="8"/>
    </row>
    <row r="88" spans="1:14" ht="15" x14ac:dyDescent="0.25">
      <c r="A88" s="8"/>
      <c r="B88" s="8"/>
      <c r="C88" s="8"/>
      <c r="D88" s="8"/>
      <c r="E88" s="8"/>
      <c r="F88" s="1">
        <f t="shared" si="3"/>
        <v>0</v>
      </c>
      <c r="G88" s="8"/>
      <c r="H88" s="8"/>
      <c r="I88" s="8"/>
      <c r="J88" s="8"/>
      <c r="K88" s="8"/>
      <c r="L88" s="10"/>
      <c r="M88" s="10"/>
      <c r="N88" s="8"/>
    </row>
    <row r="89" spans="1:14" ht="15" x14ac:dyDescent="0.25">
      <c r="A89" s="8"/>
      <c r="B89" s="8"/>
      <c r="C89" s="8"/>
      <c r="D89" s="8"/>
      <c r="E89" s="8"/>
      <c r="F89" s="1">
        <f t="shared" si="3"/>
        <v>0</v>
      </c>
      <c r="G89" s="8"/>
      <c r="H89" s="8"/>
      <c r="I89" s="8"/>
      <c r="J89" s="8"/>
      <c r="K89" s="8"/>
      <c r="L89" s="10"/>
      <c r="M89" s="10"/>
      <c r="N89" s="8"/>
    </row>
    <row r="90" spans="1:14" ht="15" x14ac:dyDescent="0.25">
      <c r="A90" s="8"/>
      <c r="B90" s="8"/>
      <c r="C90" s="8"/>
      <c r="D90" s="8"/>
      <c r="E90" s="8"/>
      <c r="F90" s="1">
        <f t="shared" si="3"/>
        <v>0</v>
      </c>
      <c r="G90" s="8"/>
      <c r="H90" s="8"/>
      <c r="I90" s="8"/>
      <c r="J90" s="8"/>
      <c r="K90" s="8"/>
      <c r="L90" s="10"/>
      <c r="M90" s="10"/>
      <c r="N90" s="8"/>
    </row>
    <row r="91" spans="1:14" ht="15" x14ac:dyDescent="0.25">
      <c r="A91" s="8"/>
      <c r="B91" s="8"/>
      <c r="C91" s="8"/>
      <c r="D91" s="8"/>
      <c r="E91" s="8"/>
      <c r="F91" s="1">
        <f t="shared" si="3"/>
        <v>0</v>
      </c>
      <c r="G91" s="8"/>
      <c r="H91" s="8"/>
      <c r="I91" s="8"/>
      <c r="J91" s="8"/>
      <c r="K91" s="8"/>
      <c r="L91" s="10"/>
      <c r="M91" s="10"/>
      <c r="N91" s="8"/>
    </row>
    <row r="92" spans="1:14" ht="15" x14ac:dyDescent="0.25">
      <c r="A92" s="8"/>
      <c r="B92" s="8"/>
      <c r="C92" s="8"/>
      <c r="D92" s="8"/>
      <c r="E92" s="8"/>
      <c r="F92" s="1">
        <f t="shared" si="3"/>
        <v>0</v>
      </c>
      <c r="G92" s="8"/>
      <c r="H92" s="8"/>
      <c r="I92" s="8"/>
      <c r="J92" s="8"/>
      <c r="K92" s="8"/>
      <c r="L92" s="10"/>
      <c r="M92" s="10"/>
      <c r="N92" s="8"/>
    </row>
    <row r="93" spans="1:14" ht="15" x14ac:dyDescent="0.25">
      <c r="A93" s="8"/>
      <c r="B93" s="8"/>
      <c r="C93" s="8"/>
      <c r="D93" s="8"/>
      <c r="E93" s="8"/>
      <c r="F93" s="1">
        <f t="shared" si="3"/>
        <v>0</v>
      </c>
      <c r="G93" s="8"/>
      <c r="H93" s="8"/>
      <c r="I93" s="8"/>
      <c r="J93" s="8"/>
      <c r="K93" s="8"/>
      <c r="L93" s="10"/>
      <c r="M93" s="10"/>
      <c r="N93" s="8"/>
    </row>
    <row r="94" spans="1:14" ht="15" x14ac:dyDescent="0.25">
      <c r="A94" s="8"/>
      <c r="B94" s="8"/>
      <c r="C94" s="8"/>
      <c r="D94" s="8"/>
      <c r="E94" s="8"/>
      <c r="F94" s="1">
        <f t="shared" si="3"/>
        <v>0</v>
      </c>
      <c r="G94" s="8"/>
      <c r="H94" s="8"/>
      <c r="I94" s="8"/>
      <c r="J94" s="8"/>
      <c r="K94" s="8"/>
      <c r="L94" s="10"/>
      <c r="M94" s="10"/>
      <c r="N94" s="8"/>
    </row>
    <row r="95" spans="1:14" ht="15" x14ac:dyDescent="0.25">
      <c r="A95" s="8"/>
      <c r="B95" s="8"/>
      <c r="C95" s="8"/>
      <c r="D95" s="8"/>
      <c r="E95" s="8"/>
      <c r="F95" s="1">
        <f t="shared" si="3"/>
        <v>0</v>
      </c>
      <c r="G95" s="8"/>
      <c r="H95" s="8"/>
      <c r="I95" s="8"/>
      <c r="J95" s="8"/>
      <c r="K95" s="8"/>
      <c r="L95" s="10"/>
      <c r="M95" s="10"/>
      <c r="N95" s="8"/>
    </row>
    <row r="96" spans="1:14" ht="15" x14ac:dyDescent="0.25">
      <c r="A96" s="8"/>
      <c r="B96" s="8"/>
      <c r="C96" s="8"/>
      <c r="D96" s="8"/>
      <c r="E96" s="8"/>
      <c r="F96" s="1">
        <f t="shared" si="3"/>
        <v>0</v>
      </c>
      <c r="G96" s="8"/>
      <c r="H96" s="8"/>
      <c r="I96" s="8"/>
      <c r="J96" s="8"/>
      <c r="K96" s="8"/>
      <c r="L96" s="10"/>
      <c r="M96" s="10"/>
      <c r="N96" s="8"/>
    </row>
    <row r="97" spans="1:14" ht="15" x14ac:dyDescent="0.25">
      <c r="A97" s="8"/>
      <c r="B97" s="8"/>
      <c r="C97" s="8"/>
      <c r="D97" s="8"/>
      <c r="E97" s="8"/>
      <c r="F97" s="1">
        <f t="shared" si="3"/>
        <v>0</v>
      </c>
      <c r="G97" s="8"/>
      <c r="H97" s="8"/>
      <c r="I97" s="8"/>
      <c r="J97" s="8"/>
      <c r="K97" s="8"/>
      <c r="L97" s="10"/>
      <c r="M97" s="10"/>
      <c r="N97" s="8"/>
    </row>
    <row r="98" spans="1:14" ht="15" x14ac:dyDescent="0.25">
      <c r="A98" s="8"/>
      <c r="B98" s="8"/>
      <c r="C98" s="8"/>
      <c r="D98" s="8"/>
      <c r="E98" s="8"/>
      <c r="F98" s="1">
        <f t="shared" si="3"/>
        <v>0</v>
      </c>
      <c r="G98" s="8"/>
      <c r="H98" s="8"/>
      <c r="I98" s="8"/>
      <c r="J98" s="8"/>
      <c r="K98" s="8"/>
      <c r="L98" s="10"/>
      <c r="M98" s="10"/>
      <c r="N98" s="8"/>
    </row>
    <row r="99" spans="1:14" ht="15" x14ac:dyDescent="0.25">
      <c r="A99" s="8"/>
      <c r="B99" s="8"/>
      <c r="C99" s="8"/>
      <c r="D99" s="8"/>
      <c r="E99" s="8"/>
      <c r="F99" s="1">
        <f t="shared" si="3"/>
        <v>0</v>
      </c>
      <c r="G99" s="8"/>
      <c r="H99" s="8"/>
      <c r="I99" s="8"/>
      <c r="J99" s="8"/>
      <c r="K99" s="8"/>
      <c r="L99" s="10"/>
      <c r="M99" s="10"/>
      <c r="N99" s="8"/>
    </row>
    <row r="100" spans="1:14" ht="15" x14ac:dyDescent="0.25">
      <c r="A100" s="8"/>
      <c r="B100" s="8"/>
      <c r="C100" s="8"/>
      <c r="D100" s="8"/>
      <c r="E100" s="8"/>
      <c r="F100" s="1">
        <f t="shared" si="3"/>
        <v>0</v>
      </c>
      <c r="G100" s="8"/>
      <c r="H100" s="8"/>
      <c r="I100" s="8"/>
      <c r="J100" s="8"/>
      <c r="K100" s="8"/>
      <c r="L100" s="10"/>
      <c r="M100" s="10"/>
      <c r="N100" s="8"/>
    </row>
    <row r="101" spans="1:14" ht="15" x14ac:dyDescent="0.25">
      <c r="A101" s="8"/>
      <c r="B101" s="8"/>
      <c r="C101" s="8"/>
      <c r="D101" s="8"/>
      <c r="E101" s="8"/>
      <c r="F101" s="1">
        <f t="shared" si="3"/>
        <v>0</v>
      </c>
      <c r="G101" s="8"/>
      <c r="H101" s="8"/>
      <c r="I101" s="8"/>
      <c r="J101" s="8"/>
      <c r="K101" s="8"/>
      <c r="L101" s="10"/>
      <c r="M101" s="10"/>
      <c r="N101" s="8"/>
    </row>
    <row r="102" spans="1:14" ht="15" x14ac:dyDescent="0.25">
      <c r="A102" s="8"/>
      <c r="B102" s="8"/>
      <c r="C102" s="8"/>
      <c r="D102" s="8"/>
      <c r="E102" s="8"/>
      <c r="F102" s="1">
        <f t="shared" si="3"/>
        <v>0</v>
      </c>
      <c r="G102" s="8"/>
      <c r="H102" s="8"/>
      <c r="I102" s="8"/>
      <c r="J102" s="8"/>
      <c r="K102" s="8"/>
      <c r="L102" s="10"/>
      <c r="M102" s="10"/>
      <c r="N102" s="8"/>
    </row>
    <row r="103" spans="1:14" ht="15" x14ac:dyDescent="0.25">
      <c r="A103" s="8"/>
      <c r="B103" s="8"/>
      <c r="C103" s="8"/>
      <c r="D103" s="8"/>
      <c r="E103" s="8"/>
      <c r="F103" s="1">
        <f t="shared" si="3"/>
        <v>0</v>
      </c>
      <c r="G103" s="8"/>
      <c r="H103" s="8"/>
      <c r="I103" s="8"/>
      <c r="J103" s="8"/>
      <c r="K103" s="8"/>
      <c r="L103" s="10"/>
      <c r="M103" s="10"/>
      <c r="N103" s="8"/>
    </row>
    <row r="104" spans="1:14" ht="15" x14ac:dyDescent="0.25">
      <c r="A104" s="8"/>
      <c r="B104" s="8"/>
      <c r="C104" s="8"/>
      <c r="D104" s="8"/>
      <c r="E104" s="8"/>
      <c r="F104" s="1">
        <f t="shared" si="3"/>
        <v>0</v>
      </c>
      <c r="G104" s="8"/>
      <c r="H104" s="8"/>
      <c r="I104" s="8"/>
      <c r="J104" s="8"/>
      <c r="K104" s="8"/>
      <c r="L104" s="10"/>
      <c r="M104" s="10"/>
      <c r="N104" s="8"/>
    </row>
    <row r="105" spans="1:14" ht="15" x14ac:dyDescent="0.25">
      <c r="A105" s="8"/>
      <c r="B105" s="8"/>
      <c r="C105" s="8"/>
      <c r="D105" s="8"/>
      <c r="E105" s="8"/>
      <c r="F105" s="1">
        <f t="shared" si="3"/>
        <v>0</v>
      </c>
      <c r="G105" s="8"/>
      <c r="H105" s="8"/>
      <c r="I105" s="8"/>
      <c r="J105" s="8"/>
      <c r="K105" s="8"/>
      <c r="L105" s="10"/>
      <c r="M105" s="10"/>
      <c r="N105" s="8"/>
    </row>
    <row r="106" spans="1:14" ht="15" x14ac:dyDescent="0.25">
      <c r="A106" s="8"/>
      <c r="B106" s="8"/>
      <c r="C106" s="8"/>
      <c r="D106" s="8"/>
      <c r="E106" s="8"/>
      <c r="F106" s="1">
        <f t="shared" si="3"/>
        <v>0</v>
      </c>
      <c r="G106" s="8"/>
      <c r="H106" s="8"/>
      <c r="I106" s="8"/>
      <c r="J106" s="8"/>
      <c r="K106" s="8"/>
      <c r="L106" s="10"/>
      <c r="M106" s="10"/>
      <c r="N106" s="8"/>
    </row>
    <row r="107" spans="1:14" ht="15" x14ac:dyDescent="0.25">
      <c r="A107" s="8"/>
      <c r="B107" s="8"/>
      <c r="C107" s="8"/>
      <c r="D107" s="8"/>
      <c r="E107" s="8"/>
      <c r="F107" s="1">
        <f t="shared" si="3"/>
        <v>0</v>
      </c>
      <c r="G107" s="8"/>
      <c r="H107" s="8"/>
      <c r="I107" s="8"/>
      <c r="J107" s="8"/>
      <c r="K107" s="8"/>
      <c r="L107" s="10"/>
      <c r="M107" s="10"/>
      <c r="N107" s="8"/>
    </row>
    <row r="108" spans="1:14" ht="15" x14ac:dyDescent="0.25">
      <c r="A108" s="8"/>
      <c r="B108" s="8"/>
      <c r="C108" s="8"/>
      <c r="D108" s="8"/>
      <c r="E108" s="8"/>
      <c r="F108" s="1">
        <f t="shared" si="3"/>
        <v>0</v>
      </c>
      <c r="G108" s="8"/>
      <c r="H108" s="8"/>
      <c r="I108" s="8"/>
      <c r="J108" s="8"/>
      <c r="K108" s="8"/>
      <c r="L108" s="10"/>
      <c r="M108" s="10"/>
      <c r="N108" s="8"/>
    </row>
    <row r="109" spans="1:14" ht="15" x14ac:dyDescent="0.25">
      <c r="A109" s="8"/>
      <c r="B109" s="8"/>
      <c r="C109" s="8"/>
      <c r="D109" s="8"/>
      <c r="E109" s="8"/>
      <c r="F109" s="1">
        <f t="shared" si="3"/>
        <v>0</v>
      </c>
      <c r="G109" s="8"/>
      <c r="H109" s="8"/>
      <c r="I109" s="8"/>
      <c r="J109" s="8"/>
      <c r="K109" s="8"/>
      <c r="L109" s="10"/>
      <c r="M109" s="10"/>
      <c r="N109" s="8"/>
    </row>
    <row r="110" spans="1:14" ht="15" x14ac:dyDescent="0.25">
      <c r="A110" s="8"/>
      <c r="B110" s="8"/>
      <c r="C110" s="8"/>
      <c r="D110" s="8"/>
      <c r="E110" s="8"/>
      <c r="F110" s="1">
        <f t="shared" si="3"/>
        <v>0</v>
      </c>
      <c r="G110" s="8"/>
      <c r="H110" s="8"/>
      <c r="I110" s="8"/>
      <c r="J110" s="8"/>
      <c r="K110" s="8"/>
      <c r="L110" s="10"/>
      <c r="M110" s="10"/>
      <c r="N110" s="8"/>
    </row>
    <row r="111" spans="1:14" ht="15" x14ac:dyDescent="0.25">
      <c r="A111" s="8"/>
      <c r="B111" s="8"/>
      <c r="C111" s="8"/>
      <c r="D111" s="8"/>
      <c r="E111" s="8"/>
      <c r="F111" s="1">
        <f t="shared" si="3"/>
        <v>0</v>
      </c>
      <c r="G111" s="8"/>
      <c r="H111" s="8"/>
      <c r="I111" s="8"/>
      <c r="J111" s="8"/>
      <c r="K111" s="8"/>
      <c r="L111" s="10"/>
      <c r="M111" s="10"/>
      <c r="N111" s="8"/>
    </row>
    <row r="112" spans="1:14" ht="15" x14ac:dyDescent="0.25">
      <c r="A112" s="8"/>
      <c r="B112" s="8"/>
      <c r="C112" s="8"/>
      <c r="D112" s="8"/>
      <c r="E112" s="8"/>
      <c r="F112" s="1">
        <f t="shared" si="3"/>
        <v>0</v>
      </c>
      <c r="G112" s="8"/>
      <c r="H112" s="8"/>
      <c r="I112" s="8"/>
      <c r="J112" s="8"/>
      <c r="K112" s="8"/>
      <c r="L112" s="10"/>
      <c r="M112" s="10"/>
      <c r="N112" s="8"/>
    </row>
    <row r="113" spans="1:14" ht="15" x14ac:dyDescent="0.25">
      <c r="A113" s="8"/>
      <c r="B113" s="8"/>
      <c r="C113" s="8"/>
      <c r="D113" s="8"/>
      <c r="E113" s="8"/>
      <c r="F113" s="1">
        <f t="shared" si="3"/>
        <v>0</v>
      </c>
      <c r="G113" s="8"/>
      <c r="H113" s="8"/>
      <c r="I113" s="8"/>
      <c r="J113" s="8"/>
      <c r="K113" s="8"/>
      <c r="L113" s="10"/>
      <c r="M113" s="10"/>
      <c r="N113" s="8"/>
    </row>
    <row r="114" spans="1:14" ht="15" x14ac:dyDescent="0.25">
      <c r="A114" s="8"/>
      <c r="B114" s="8"/>
      <c r="C114" s="8"/>
      <c r="D114" s="8"/>
      <c r="E114" s="8"/>
      <c r="F114" s="1">
        <f t="shared" si="3"/>
        <v>0</v>
      </c>
      <c r="G114" s="8"/>
      <c r="H114" s="8"/>
      <c r="I114" s="8"/>
      <c r="J114" s="8"/>
      <c r="K114" s="8"/>
      <c r="L114" s="10"/>
      <c r="M114" s="10"/>
      <c r="N114" s="8"/>
    </row>
    <row r="115" spans="1:14" ht="15" x14ac:dyDescent="0.25">
      <c r="A115" s="8"/>
      <c r="B115" s="8"/>
      <c r="C115" s="8"/>
      <c r="D115" s="8"/>
      <c r="E115" s="8"/>
      <c r="F115" s="1">
        <f t="shared" si="3"/>
        <v>0</v>
      </c>
      <c r="G115" s="8"/>
      <c r="H115" s="8"/>
      <c r="I115" s="8"/>
      <c r="J115" s="8"/>
      <c r="K115" s="8"/>
      <c r="L115" s="10"/>
      <c r="M115" s="10"/>
      <c r="N115" s="8"/>
    </row>
    <row r="116" spans="1:14" ht="15" x14ac:dyDescent="0.25">
      <c r="A116" s="8"/>
      <c r="B116" s="8"/>
      <c r="C116" s="8"/>
      <c r="D116" s="8"/>
      <c r="E116" s="8"/>
      <c r="F116" s="1">
        <f t="shared" si="3"/>
        <v>0</v>
      </c>
      <c r="G116" s="8"/>
      <c r="H116" s="8"/>
      <c r="I116" s="8"/>
      <c r="J116" s="8"/>
      <c r="K116" s="8"/>
      <c r="L116" s="10"/>
      <c r="M116" s="10"/>
      <c r="N116" s="8"/>
    </row>
    <row r="117" spans="1:14" ht="15" x14ac:dyDescent="0.25">
      <c r="A117" s="8"/>
      <c r="B117" s="8"/>
      <c r="C117" s="8"/>
      <c r="D117" s="8"/>
      <c r="E117" s="8"/>
      <c r="F117" s="1">
        <f t="shared" si="3"/>
        <v>0</v>
      </c>
      <c r="G117" s="8"/>
      <c r="H117" s="8"/>
      <c r="I117" s="8"/>
      <c r="J117" s="8"/>
      <c r="K117" s="8"/>
      <c r="L117" s="10"/>
      <c r="M117" s="10"/>
      <c r="N117" s="8"/>
    </row>
    <row r="118" spans="1:14" ht="15" x14ac:dyDescent="0.25">
      <c r="A118" s="8"/>
      <c r="B118" s="8"/>
      <c r="C118" s="8"/>
      <c r="D118" s="8"/>
      <c r="E118" s="8"/>
      <c r="F118" s="1">
        <f t="shared" si="3"/>
        <v>0</v>
      </c>
      <c r="G118" s="8"/>
      <c r="H118" s="8"/>
      <c r="I118" s="8"/>
      <c r="J118" s="8"/>
      <c r="K118" s="8"/>
      <c r="L118" s="10"/>
      <c r="M118" s="10"/>
      <c r="N118" s="8"/>
    </row>
    <row r="119" spans="1:14" ht="15" x14ac:dyDescent="0.25">
      <c r="A119" s="8"/>
      <c r="B119" s="8"/>
      <c r="C119" s="8"/>
      <c r="D119" s="8"/>
      <c r="E119" s="8"/>
      <c r="F119" s="1">
        <f t="shared" si="3"/>
        <v>0</v>
      </c>
      <c r="G119" s="8"/>
      <c r="H119" s="8"/>
      <c r="I119" s="8"/>
      <c r="J119" s="8"/>
      <c r="K119" s="8"/>
      <c r="L119" s="10"/>
      <c r="M119" s="10"/>
      <c r="N119" s="8"/>
    </row>
    <row r="120" spans="1:14" ht="15" x14ac:dyDescent="0.25">
      <c r="A120" s="8"/>
      <c r="B120" s="8"/>
      <c r="C120" s="8"/>
      <c r="D120" s="8"/>
      <c r="E120" s="8"/>
      <c r="F120" s="1">
        <f t="shared" si="3"/>
        <v>0</v>
      </c>
      <c r="G120" s="8"/>
      <c r="H120" s="8"/>
      <c r="I120" s="8"/>
      <c r="J120" s="8"/>
      <c r="K120" s="8"/>
      <c r="L120" s="10"/>
      <c r="M120" s="10"/>
      <c r="N120" s="8"/>
    </row>
    <row r="121" spans="1:14" ht="15" x14ac:dyDescent="0.25">
      <c r="A121" s="8"/>
      <c r="B121" s="8"/>
      <c r="C121" s="8"/>
      <c r="D121" s="8"/>
      <c r="E121" s="8"/>
      <c r="F121" s="1">
        <f t="shared" si="3"/>
        <v>0</v>
      </c>
      <c r="G121" s="8"/>
      <c r="H121" s="8"/>
      <c r="I121" s="8"/>
      <c r="J121" s="8"/>
      <c r="K121" s="8"/>
      <c r="L121" s="10"/>
      <c r="M121" s="10"/>
      <c r="N121" s="8"/>
    </row>
    <row r="122" spans="1:14" ht="15" x14ac:dyDescent="0.25">
      <c r="A122" s="8"/>
      <c r="B122" s="8"/>
      <c r="C122" s="8"/>
      <c r="D122" s="8"/>
      <c r="E122" s="8"/>
      <c r="F122" s="1">
        <f t="shared" si="3"/>
        <v>0</v>
      </c>
      <c r="G122" s="8"/>
      <c r="H122" s="8"/>
      <c r="I122" s="8"/>
      <c r="J122" s="8"/>
      <c r="K122" s="8"/>
      <c r="L122" s="10"/>
      <c r="M122" s="10"/>
      <c r="N122" s="8"/>
    </row>
    <row r="123" spans="1:14" ht="15" x14ac:dyDescent="0.25">
      <c r="A123" s="8"/>
      <c r="B123" s="8"/>
      <c r="C123" s="8"/>
      <c r="D123" s="8"/>
      <c r="E123" s="8"/>
      <c r="F123" s="1">
        <f t="shared" si="3"/>
        <v>0</v>
      </c>
      <c r="G123" s="8"/>
      <c r="H123" s="8"/>
      <c r="I123" s="8"/>
      <c r="J123" s="8"/>
      <c r="K123" s="8"/>
      <c r="L123" s="10"/>
      <c r="M123" s="10"/>
      <c r="N123" s="8"/>
    </row>
    <row r="124" spans="1:14" ht="15" x14ac:dyDescent="0.25">
      <c r="A124" s="8"/>
      <c r="B124" s="8"/>
      <c r="C124" s="8"/>
      <c r="D124" s="8"/>
      <c r="E124" s="8"/>
      <c r="F124" s="1">
        <f t="shared" si="3"/>
        <v>0</v>
      </c>
      <c r="G124" s="8"/>
      <c r="H124" s="8"/>
      <c r="I124" s="8"/>
      <c r="J124" s="8"/>
      <c r="K124" s="8"/>
      <c r="L124" s="10"/>
      <c r="M124" s="10"/>
      <c r="N124" s="8"/>
    </row>
    <row r="125" spans="1:14" ht="15" x14ac:dyDescent="0.25">
      <c r="A125" s="8"/>
      <c r="B125" s="8"/>
      <c r="C125" s="8"/>
      <c r="D125" s="8"/>
      <c r="E125" s="8"/>
      <c r="F125" s="1">
        <f t="shared" si="3"/>
        <v>0</v>
      </c>
      <c r="G125" s="8"/>
      <c r="H125" s="8"/>
      <c r="I125" s="8"/>
      <c r="J125" s="8"/>
      <c r="K125" s="8"/>
      <c r="L125" s="10"/>
      <c r="M125" s="10"/>
      <c r="N125" s="8"/>
    </row>
    <row r="126" spans="1:14" ht="15" x14ac:dyDescent="0.25">
      <c r="A126" s="8"/>
      <c r="B126" s="8"/>
      <c r="C126" s="8"/>
      <c r="D126" s="8"/>
      <c r="E126" s="8"/>
      <c r="F126" s="1">
        <f t="shared" si="3"/>
        <v>0</v>
      </c>
      <c r="G126" s="8"/>
      <c r="H126" s="8"/>
      <c r="I126" s="8"/>
      <c r="J126" s="8"/>
      <c r="K126" s="8"/>
      <c r="L126" s="10"/>
      <c r="M126" s="10"/>
      <c r="N126" s="8"/>
    </row>
    <row r="127" spans="1:14" ht="15" x14ac:dyDescent="0.25">
      <c r="A127" s="8"/>
      <c r="B127" s="8"/>
      <c r="C127" s="8"/>
      <c r="D127" s="8"/>
      <c r="E127" s="8"/>
      <c r="F127" s="1">
        <f t="shared" si="3"/>
        <v>0</v>
      </c>
      <c r="G127" s="8"/>
      <c r="H127" s="8"/>
      <c r="I127" s="8"/>
      <c r="J127" s="8"/>
      <c r="K127" s="8"/>
      <c r="L127" s="10"/>
      <c r="M127" s="10"/>
      <c r="N127" s="8"/>
    </row>
    <row r="128" spans="1:14" ht="15" x14ac:dyDescent="0.25">
      <c r="A128" s="8"/>
      <c r="B128" s="8"/>
      <c r="C128" s="8"/>
      <c r="D128" s="8"/>
      <c r="E128" s="8"/>
      <c r="F128" s="1">
        <f t="shared" si="3"/>
        <v>0</v>
      </c>
      <c r="G128" s="8"/>
      <c r="H128" s="8"/>
      <c r="I128" s="8"/>
      <c r="J128" s="8"/>
      <c r="K128" s="8"/>
      <c r="L128" s="10"/>
      <c r="M128" s="10"/>
      <c r="N128" s="8"/>
    </row>
    <row r="129" spans="1:14" ht="15" x14ac:dyDescent="0.25">
      <c r="A129" s="8"/>
      <c r="B129" s="8"/>
      <c r="C129" s="8"/>
      <c r="D129" s="8"/>
      <c r="E129" s="8"/>
      <c r="F129" s="1">
        <f t="shared" si="3"/>
        <v>0</v>
      </c>
      <c r="G129" s="8"/>
      <c r="H129" s="8"/>
      <c r="I129" s="8"/>
      <c r="J129" s="8"/>
      <c r="K129" s="8"/>
      <c r="L129" s="10"/>
      <c r="M129" s="10"/>
      <c r="N129" s="8"/>
    </row>
    <row r="130" spans="1:14" ht="15" x14ac:dyDescent="0.25">
      <c r="A130" s="8"/>
      <c r="B130" s="8"/>
      <c r="C130" s="8"/>
      <c r="D130" s="8"/>
      <c r="E130" s="8"/>
      <c r="F130" s="1">
        <f t="shared" si="3"/>
        <v>0</v>
      </c>
      <c r="G130" s="8"/>
      <c r="H130" s="8"/>
      <c r="I130" s="8"/>
      <c r="J130" s="8"/>
      <c r="K130" s="8"/>
      <c r="L130" s="10"/>
      <c r="M130" s="10"/>
      <c r="N130" s="8"/>
    </row>
    <row r="131" spans="1:14" ht="15" x14ac:dyDescent="0.25">
      <c r="A131" s="8"/>
      <c r="B131" s="8"/>
      <c r="C131" s="8"/>
      <c r="D131" s="8"/>
      <c r="E131" s="8"/>
      <c r="F131" s="1">
        <f t="shared" si="3"/>
        <v>0</v>
      </c>
      <c r="G131" s="8"/>
      <c r="H131" s="8"/>
      <c r="I131" s="8"/>
      <c r="J131" s="8"/>
      <c r="K131" s="8"/>
      <c r="L131" s="10"/>
      <c r="M131" s="10"/>
      <c r="N131" s="8"/>
    </row>
    <row r="132" spans="1:14" ht="15" x14ac:dyDescent="0.25">
      <c r="A132" s="8"/>
      <c r="B132" s="8"/>
      <c r="C132" s="8"/>
      <c r="D132" s="8"/>
      <c r="E132" s="8"/>
      <c r="F132" s="1">
        <f t="shared" si="3"/>
        <v>0</v>
      </c>
      <c r="G132" s="8"/>
      <c r="H132" s="8"/>
      <c r="I132" s="8"/>
      <c r="J132" s="8"/>
      <c r="K132" s="8"/>
      <c r="L132" s="10"/>
      <c r="M132" s="10"/>
      <c r="N132" s="8"/>
    </row>
    <row r="133" spans="1:14" ht="15" x14ac:dyDescent="0.25">
      <c r="A133" s="8"/>
      <c r="B133" s="8"/>
      <c r="C133" s="8"/>
      <c r="D133" s="8"/>
      <c r="E133" s="8"/>
      <c r="F133" s="1">
        <f t="shared" si="3"/>
        <v>0</v>
      </c>
      <c r="G133" s="8"/>
      <c r="H133" s="8"/>
      <c r="I133" s="8"/>
      <c r="J133" s="8"/>
      <c r="K133" s="8"/>
      <c r="L133" s="10"/>
      <c r="M133" s="10"/>
      <c r="N133" s="8"/>
    </row>
    <row r="134" spans="1:14" ht="15" x14ac:dyDescent="0.25">
      <c r="A134" s="8"/>
      <c r="B134" s="8"/>
      <c r="C134" s="8"/>
      <c r="D134" s="8"/>
      <c r="E134" s="8"/>
      <c r="F134" s="1">
        <f t="shared" si="3"/>
        <v>0</v>
      </c>
      <c r="G134" s="8"/>
      <c r="H134" s="8"/>
      <c r="I134" s="8"/>
      <c r="J134" s="8"/>
      <c r="K134" s="8"/>
      <c r="L134" s="10"/>
      <c r="M134" s="10"/>
      <c r="N134" s="8"/>
    </row>
    <row r="135" spans="1:14" ht="15" x14ac:dyDescent="0.25">
      <c r="A135" s="8"/>
      <c r="B135" s="8"/>
      <c r="C135" s="8"/>
      <c r="D135" s="8"/>
      <c r="E135" s="8"/>
      <c r="F135" s="1">
        <f t="shared" si="3"/>
        <v>0</v>
      </c>
      <c r="G135" s="8"/>
      <c r="H135" s="8"/>
      <c r="I135" s="8"/>
      <c r="J135" s="8"/>
      <c r="K135" s="8"/>
      <c r="L135" s="10"/>
      <c r="M135" s="10"/>
      <c r="N135" s="8"/>
    </row>
    <row r="136" spans="1:14" ht="15" x14ac:dyDescent="0.25">
      <c r="A136" s="8"/>
      <c r="B136" s="8"/>
      <c r="C136" s="8"/>
      <c r="D136" s="8"/>
      <c r="E136" s="8"/>
      <c r="F136" s="1">
        <f t="shared" si="3"/>
        <v>0</v>
      </c>
      <c r="G136" s="8"/>
      <c r="H136" s="8"/>
      <c r="I136" s="8"/>
      <c r="J136" s="8"/>
      <c r="K136" s="8"/>
      <c r="L136" s="10"/>
      <c r="M136" s="10"/>
      <c r="N136" s="8"/>
    </row>
    <row r="137" spans="1:14" ht="15" x14ac:dyDescent="0.25">
      <c r="A137" s="8"/>
      <c r="B137" s="8"/>
      <c r="C137" s="8"/>
      <c r="D137" s="8"/>
      <c r="E137" s="8"/>
      <c r="F137" s="1">
        <f t="shared" si="3"/>
        <v>0</v>
      </c>
      <c r="G137" s="8"/>
      <c r="H137" s="8"/>
      <c r="I137" s="8"/>
      <c r="J137" s="8"/>
      <c r="K137" s="8"/>
      <c r="L137" s="10"/>
      <c r="M137" s="10"/>
      <c r="N137" s="8"/>
    </row>
    <row r="138" spans="1:14" ht="15" x14ac:dyDescent="0.25">
      <c r="A138" s="8"/>
      <c r="B138" s="8"/>
      <c r="C138" s="8"/>
      <c r="D138" s="8"/>
      <c r="E138" s="8"/>
      <c r="F138" s="1">
        <f t="shared" ref="F138:F201" si="4">IF(OR(K138="J",K138="j",K138="Ja",K138="JA",K138="ja"),1,0)</f>
        <v>0</v>
      </c>
      <c r="G138" s="8"/>
      <c r="H138" s="8"/>
      <c r="I138" s="8"/>
      <c r="J138" s="8"/>
      <c r="K138" s="8"/>
      <c r="L138" s="10"/>
      <c r="M138" s="10"/>
      <c r="N138" s="8"/>
    </row>
    <row r="139" spans="1:14" ht="15" x14ac:dyDescent="0.25">
      <c r="A139" s="8"/>
      <c r="B139" s="8"/>
      <c r="C139" s="8"/>
      <c r="D139" s="8"/>
      <c r="E139" s="8"/>
      <c r="F139" s="1">
        <f t="shared" si="4"/>
        <v>0</v>
      </c>
      <c r="G139" s="8"/>
      <c r="H139" s="8"/>
      <c r="I139" s="8"/>
      <c r="J139" s="8"/>
      <c r="K139" s="8"/>
      <c r="L139" s="10"/>
      <c r="M139" s="10"/>
      <c r="N139" s="8"/>
    </row>
    <row r="140" spans="1:14" ht="15" x14ac:dyDescent="0.25">
      <c r="A140" s="8"/>
      <c r="B140" s="8"/>
      <c r="C140" s="8"/>
      <c r="D140" s="8"/>
      <c r="E140" s="8"/>
      <c r="F140" s="1">
        <f t="shared" si="4"/>
        <v>0</v>
      </c>
      <c r="G140" s="8"/>
      <c r="H140" s="8"/>
      <c r="I140" s="8"/>
      <c r="J140" s="8"/>
      <c r="K140" s="8"/>
      <c r="L140" s="10"/>
      <c r="M140" s="10"/>
      <c r="N140" s="8"/>
    </row>
    <row r="141" spans="1:14" ht="15" x14ac:dyDescent="0.25">
      <c r="A141" s="8"/>
      <c r="B141" s="8"/>
      <c r="C141" s="8"/>
      <c r="D141" s="8"/>
      <c r="E141" s="8"/>
      <c r="F141" s="1">
        <f t="shared" si="4"/>
        <v>0</v>
      </c>
      <c r="G141" s="8"/>
      <c r="H141" s="8"/>
      <c r="I141" s="8"/>
      <c r="J141" s="8"/>
      <c r="K141" s="8"/>
      <c r="L141" s="10"/>
      <c r="M141" s="10"/>
      <c r="N141" s="8"/>
    </row>
    <row r="142" spans="1:14" ht="15" x14ac:dyDescent="0.25">
      <c r="A142" s="8"/>
      <c r="B142" s="8"/>
      <c r="C142" s="8"/>
      <c r="D142" s="8"/>
      <c r="E142" s="8"/>
      <c r="F142" s="1">
        <f t="shared" si="4"/>
        <v>0</v>
      </c>
      <c r="G142" s="8"/>
      <c r="H142" s="8"/>
      <c r="I142" s="8"/>
      <c r="J142" s="8"/>
      <c r="K142" s="8"/>
      <c r="L142" s="10"/>
      <c r="M142" s="10"/>
      <c r="N142" s="8"/>
    </row>
    <row r="143" spans="1:14" ht="15" x14ac:dyDescent="0.25">
      <c r="A143" s="8"/>
      <c r="B143" s="8"/>
      <c r="C143" s="8"/>
      <c r="D143" s="8"/>
      <c r="E143" s="8"/>
      <c r="F143" s="1">
        <f t="shared" si="4"/>
        <v>0</v>
      </c>
      <c r="G143" s="8"/>
      <c r="H143" s="8"/>
      <c r="I143" s="8"/>
      <c r="J143" s="8"/>
      <c r="K143" s="8"/>
      <c r="L143" s="10"/>
      <c r="M143" s="10"/>
      <c r="N143" s="8"/>
    </row>
    <row r="144" spans="1:14" ht="15" x14ac:dyDescent="0.25">
      <c r="A144" s="8"/>
      <c r="B144" s="8"/>
      <c r="C144" s="8"/>
      <c r="D144" s="8"/>
      <c r="E144" s="8"/>
      <c r="F144" s="1">
        <f t="shared" si="4"/>
        <v>0</v>
      </c>
      <c r="G144" s="8"/>
      <c r="H144" s="8"/>
      <c r="I144" s="8"/>
      <c r="J144" s="8"/>
      <c r="K144" s="8"/>
      <c r="L144" s="10"/>
      <c r="M144" s="10"/>
      <c r="N144" s="8"/>
    </row>
    <row r="145" spans="1:14" ht="15" x14ac:dyDescent="0.25">
      <c r="A145" s="8"/>
      <c r="B145" s="8"/>
      <c r="C145" s="8"/>
      <c r="D145" s="8"/>
      <c r="E145" s="8"/>
      <c r="F145" s="1">
        <f t="shared" si="4"/>
        <v>0</v>
      </c>
      <c r="G145" s="8"/>
      <c r="H145" s="8"/>
      <c r="I145" s="8"/>
      <c r="J145" s="8"/>
      <c r="K145" s="8"/>
      <c r="L145" s="10"/>
      <c r="M145" s="10"/>
      <c r="N145" s="8"/>
    </row>
    <row r="146" spans="1:14" ht="15" x14ac:dyDescent="0.25">
      <c r="A146" s="8"/>
      <c r="B146" s="8"/>
      <c r="C146" s="8"/>
      <c r="D146" s="8"/>
      <c r="E146" s="8"/>
      <c r="F146" s="1">
        <f t="shared" si="4"/>
        <v>0</v>
      </c>
      <c r="G146" s="8"/>
      <c r="H146" s="8"/>
      <c r="I146" s="8"/>
      <c r="J146" s="8"/>
      <c r="K146" s="8"/>
      <c r="L146" s="10"/>
      <c r="M146" s="10"/>
      <c r="N146" s="8"/>
    </row>
    <row r="147" spans="1:14" ht="15" x14ac:dyDescent="0.25">
      <c r="A147" s="8"/>
      <c r="B147" s="8"/>
      <c r="C147" s="8"/>
      <c r="D147" s="8"/>
      <c r="E147" s="8"/>
      <c r="F147" s="1">
        <f t="shared" si="4"/>
        <v>0</v>
      </c>
      <c r="G147" s="8"/>
      <c r="H147" s="8"/>
      <c r="I147" s="8"/>
      <c r="J147" s="8"/>
      <c r="K147" s="8"/>
      <c r="L147" s="10"/>
      <c r="M147" s="10"/>
      <c r="N147" s="8"/>
    </row>
    <row r="148" spans="1:14" ht="15" x14ac:dyDescent="0.25">
      <c r="A148" s="8"/>
      <c r="B148" s="8"/>
      <c r="C148" s="8"/>
      <c r="D148" s="8"/>
      <c r="E148" s="8"/>
      <c r="F148" s="1">
        <f t="shared" si="4"/>
        <v>0</v>
      </c>
      <c r="G148" s="8"/>
      <c r="H148" s="8"/>
      <c r="I148" s="8"/>
      <c r="J148" s="8"/>
      <c r="K148" s="8"/>
      <c r="L148" s="10"/>
      <c r="M148" s="10"/>
      <c r="N148" s="8"/>
    </row>
    <row r="149" spans="1:14" ht="15" x14ac:dyDescent="0.25">
      <c r="A149" s="8"/>
      <c r="B149" s="8"/>
      <c r="C149" s="8"/>
      <c r="D149" s="8"/>
      <c r="E149" s="8"/>
      <c r="F149" s="1">
        <f t="shared" si="4"/>
        <v>0</v>
      </c>
      <c r="G149" s="8"/>
      <c r="H149" s="8"/>
      <c r="I149" s="8"/>
      <c r="J149" s="8"/>
      <c r="K149" s="8"/>
      <c r="L149" s="10"/>
      <c r="M149" s="10"/>
      <c r="N149" s="8"/>
    </row>
    <row r="150" spans="1:14" ht="15" x14ac:dyDescent="0.25">
      <c r="A150" s="8"/>
      <c r="B150" s="8"/>
      <c r="C150" s="8"/>
      <c r="D150" s="8"/>
      <c r="E150" s="8"/>
      <c r="F150" s="1">
        <f t="shared" si="4"/>
        <v>0</v>
      </c>
      <c r="G150" s="8"/>
      <c r="H150" s="8"/>
      <c r="I150" s="8"/>
      <c r="J150" s="8"/>
      <c r="K150" s="8"/>
      <c r="L150" s="10"/>
      <c r="M150" s="10"/>
      <c r="N150" s="8"/>
    </row>
    <row r="151" spans="1:14" ht="15" x14ac:dyDescent="0.25">
      <c r="A151" s="8"/>
      <c r="B151" s="8"/>
      <c r="C151" s="8"/>
      <c r="D151" s="8"/>
      <c r="E151" s="8"/>
      <c r="F151" s="1">
        <f t="shared" si="4"/>
        <v>0</v>
      </c>
      <c r="G151" s="8"/>
      <c r="H151" s="8"/>
      <c r="I151" s="8"/>
      <c r="J151" s="8"/>
      <c r="K151" s="8"/>
      <c r="L151" s="10"/>
      <c r="M151" s="10"/>
      <c r="N151" s="8"/>
    </row>
    <row r="152" spans="1:14" ht="15" x14ac:dyDescent="0.25">
      <c r="A152" s="8"/>
      <c r="B152" s="8"/>
      <c r="C152" s="8"/>
      <c r="D152" s="8"/>
      <c r="E152" s="8"/>
      <c r="F152" s="1">
        <f t="shared" si="4"/>
        <v>0</v>
      </c>
      <c r="G152" s="8"/>
      <c r="H152" s="8"/>
      <c r="I152" s="8"/>
      <c r="J152" s="8"/>
      <c r="K152" s="8"/>
      <c r="L152" s="10"/>
      <c r="M152" s="10"/>
      <c r="N152" s="8"/>
    </row>
    <row r="153" spans="1:14" ht="15" x14ac:dyDescent="0.25">
      <c r="A153" s="8"/>
      <c r="B153" s="8"/>
      <c r="C153" s="8"/>
      <c r="D153" s="8"/>
      <c r="E153" s="8"/>
      <c r="F153" s="1">
        <f t="shared" si="4"/>
        <v>0</v>
      </c>
      <c r="G153" s="8"/>
      <c r="H153" s="8"/>
      <c r="I153" s="8"/>
      <c r="J153" s="8"/>
      <c r="K153" s="8"/>
      <c r="L153" s="10"/>
      <c r="M153" s="10"/>
      <c r="N153" s="8"/>
    </row>
    <row r="154" spans="1:14" ht="15" x14ac:dyDescent="0.25">
      <c r="A154" s="8"/>
      <c r="B154" s="8"/>
      <c r="C154" s="8"/>
      <c r="D154" s="8"/>
      <c r="E154" s="8"/>
      <c r="F154" s="1">
        <f t="shared" si="4"/>
        <v>0</v>
      </c>
      <c r="G154" s="8"/>
      <c r="H154" s="8"/>
      <c r="I154" s="8"/>
      <c r="J154" s="8"/>
      <c r="K154" s="8"/>
      <c r="L154" s="10"/>
      <c r="M154" s="10"/>
      <c r="N154" s="8"/>
    </row>
    <row r="155" spans="1:14" ht="15" x14ac:dyDescent="0.25">
      <c r="A155" s="8"/>
      <c r="B155" s="8"/>
      <c r="C155" s="8"/>
      <c r="D155" s="8"/>
      <c r="E155" s="8"/>
      <c r="F155" s="1">
        <f t="shared" si="4"/>
        <v>0</v>
      </c>
      <c r="G155" s="8"/>
      <c r="H155" s="8"/>
      <c r="I155" s="8"/>
      <c r="J155" s="8"/>
      <c r="K155" s="8"/>
      <c r="L155" s="10"/>
      <c r="M155" s="10"/>
      <c r="N155" s="8"/>
    </row>
    <row r="156" spans="1:14" ht="15" x14ac:dyDescent="0.25">
      <c r="A156" s="8"/>
      <c r="B156" s="8"/>
      <c r="C156" s="8"/>
      <c r="D156" s="8"/>
      <c r="E156" s="8"/>
      <c r="F156" s="1">
        <f t="shared" si="4"/>
        <v>0</v>
      </c>
      <c r="G156" s="8"/>
      <c r="H156" s="8"/>
      <c r="I156" s="8"/>
      <c r="J156" s="8"/>
      <c r="K156" s="8"/>
      <c r="L156" s="10"/>
      <c r="M156" s="10"/>
      <c r="N156" s="8"/>
    </row>
    <row r="157" spans="1:14" ht="15" x14ac:dyDescent="0.25">
      <c r="A157" s="8"/>
      <c r="B157" s="8"/>
      <c r="C157" s="8"/>
      <c r="D157" s="8"/>
      <c r="E157" s="8"/>
      <c r="F157" s="1">
        <f t="shared" si="4"/>
        <v>0</v>
      </c>
      <c r="G157" s="8"/>
      <c r="H157" s="8"/>
      <c r="I157" s="8"/>
      <c r="J157" s="8"/>
      <c r="K157" s="8"/>
      <c r="L157" s="10"/>
      <c r="M157" s="10"/>
      <c r="N157" s="8"/>
    </row>
    <row r="158" spans="1:14" ht="15" x14ac:dyDescent="0.25">
      <c r="A158" s="8"/>
      <c r="B158" s="8"/>
      <c r="C158" s="8"/>
      <c r="D158" s="8"/>
      <c r="E158" s="8"/>
      <c r="F158" s="1">
        <f t="shared" si="4"/>
        <v>0</v>
      </c>
      <c r="G158" s="8"/>
      <c r="H158" s="8"/>
      <c r="I158" s="8"/>
      <c r="J158" s="8"/>
      <c r="K158" s="8"/>
      <c r="L158" s="10"/>
      <c r="M158" s="10"/>
      <c r="N158" s="8"/>
    </row>
    <row r="159" spans="1:14" ht="15" x14ac:dyDescent="0.25">
      <c r="A159" s="8"/>
      <c r="B159" s="8"/>
      <c r="C159" s="8"/>
      <c r="D159" s="8"/>
      <c r="E159" s="8"/>
      <c r="F159" s="1">
        <f t="shared" si="4"/>
        <v>0</v>
      </c>
      <c r="G159" s="8"/>
      <c r="H159" s="8"/>
      <c r="I159" s="8"/>
      <c r="J159" s="8"/>
      <c r="K159" s="8"/>
      <c r="L159" s="10"/>
      <c r="M159" s="10"/>
      <c r="N159" s="8"/>
    </row>
    <row r="160" spans="1:14" ht="15" x14ac:dyDescent="0.25">
      <c r="A160" s="8"/>
      <c r="B160" s="8"/>
      <c r="C160" s="8"/>
      <c r="D160" s="8"/>
      <c r="E160" s="8"/>
      <c r="F160" s="1">
        <f t="shared" si="4"/>
        <v>0</v>
      </c>
      <c r="G160" s="8"/>
      <c r="H160" s="8"/>
      <c r="I160" s="8"/>
      <c r="J160" s="8"/>
      <c r="K160" s="8"/>
      <c r="L160" s="10"/>
      <c r="M160" s="10"/>
      <c r="N160" s="8"/>
    </row>
    <row r="161" spans="1:14" ht="15" x14ac:dyDescent="0.25">
      <c r="A161" s="8"/>
      <c r="B161" s="8"/>
      <c r="C161" s="8"/>
      <c r="D161" s="8"/>
      <c r="E161" s="8"/>
      <c r="F161" s="1">
        <f t="shared" si="4"/>
        <v>0</v>
      </c>
      <c r="G161" s="8"/>
      <c r="H161" s="8"/>
      <c r="I161" s="8"/>
      <c r="J161" s="8"/>
      <c r="K161" s="8"/>
      <c r="L161" s="10"/>
      <c r="M161" s="10"/>
      <c r="N161" s="8"/>
    </row>
    <row r="162" spans="1:14" ht="15" x14ac:dyDescent="0.25">
      <c r="A162" s="8"/>
      <c r="B162" s="8"/>
      <c r="C162" s="8"/>
      <c r="D162" s="8"/>
      <c r="E162" s="8"/>
      <c r="F162" s="1">
        <f t="shared" si="4"/>
        <v>0</v>
      </c>
      <c r="G162" s="8"/>
      <c r="H162" s="8"/>
      <c r="I162" s="8"/>
      <c r="J162" s="8"/>
      <c r="K162" s="8"/>
      <c r="L162" s="10"/>
      <c r="M162" s="10"/>
      <c r="N162" s="8"/>
    </row>
    <row r="163" spans="1:14" ht="15" x14ac:dyDescent="0.25">
      <c r="A163" s="8"/>
      <c r="B163" s="8"/>
      <c r="C163" s="8"/>
      <c r="D163" s="8"/>
      <c r="E163" s="8"/>
      <c r="F163" s="1">
        <f t="shared" si="4"/>
        <v>0</v>
      </c>
      <c r="G163" s="8"/>
      <c r="H163" s="8"/>
      <c r="I163" s="8"/>
      <c r="J163" s="8"/>
      <c r="K163" s="8"/>
      <c r="L163" s="10"/>
      <c r="M163" s="10"/>
      <c r="N163" s="8"/>
    </row>
    <row r="164" spans="1:14" ht="15" x14ac:dyDescent="0.25">
      <c r="A164" s="8"/>
      <c r="B164" s="8"/>
      <c r="C164" s="8"/>
      <c r="D164" s="8"/>
      <c r="E164" s="8"/>
      <c r="F164" s="1">
        <f t="shared" si="4"/>
        <v>0</v>
      </c>
      <c r="G164" s="8"/>
      <c r="H164" s="8"/>
      <c r="I164" s="8"/>
      <c r="J164" s="8"/>
      <c r="K164" s="8"/>
      <c r="L164" s="10"/>
      <c r="M164" s="10"/>
      <c r="N164" s="8"/>
    </row>
    <row r="165" spans="1:14" ht="15" x14ac:dyDescent="0.25">
      <c r="A165" s="8"/>
      <c r="B165" s="8"/>
      <c r="C165" s="8"/>
      <c r="D165" s="8"/>
      <c r="E165" s="8"/>
      <c r="F165" s="1">
        <f t="shared" si="4"/>
        <v>0</v>
      </c>
      <c r="G165" s="8"/>
      <c r="H165" s="8"/>
      <c r="I165" s="8"/>
      <c r="J165" s="8"/>
      <c r="K165" s="8"/>
      <c r="L165" s="10"/>
      <c r="M165" s="10"/>
      <c r="N165" s="8"/>
    </row>
    <row r="166" spans="1:14" ht="15" x14ac:dyDescent="0.25">
      <c r="A166" s="8"/>
      <c r="B166" s="8"/>
      <c r="C166" s="8"/>
      <c r="D166" s="8"/>
      <c r="E166" s="8"/>
      <c r="F166" s="1">
        <f t="shared" si="4"/>
        <v>0</v>
      </c>
      <c r="G166" s="8"/>
      <c r="H166" s="8"/>
      <c r="I166" s="8"/>
      <c r="J166" s="8"/>
      <c r="K166" s="8"/>
      <c r="L166" s="10"/>
      <c r="M166" s="10"/>
      <c r="N166" s="8"/>
    </row>
    <row r="167" spans="1:14" ht="15" x14ac:dyDescent="0.25">
      <c r="A167" s="8"/>
      <c r="B167" s="8"/>
      <c r="C167" s="8"/>
      <c r="D167" s="8"/>
      <c r="E167" s="8"/>
      <c r="F167" s="1">
        <f t="shared" si="4"/>
        <v>0</v>
      </c>
      <c r="G167" s="8"/>
      <c r="H167" s="8"/>
      <c r="I167" s="8"/>
      <c r="J167" s="8"/>
      <c r="K167" s="8"/>
      <c r="L167" s="10"/>
      <c r="M167" s="10"/>
      <c r="N167" s="8"/>
    </row>
    <row r="168" spans="1:14" ht="15" x14ac:dyDescent="0.25">
      <c r="A168" s="8"/>
      <c r="B168" s="8"/>
      <c r="C168" s="8"/>
      <c r="D168" s="8"/>
      <c r="E168" s="8"/>
      <c r="F168" s="1">
        <f t="shared" si="4"/>
        <v>0</v>
      </c>
      <c r="G168" s="8"/>
      <c r="H168" s="8"/>
      <c r="I168" s="8"/>
      <c r="J168" s="8"/>
      <c r="K168" s="8"/>
      <c r="L168" s="10"/>
      <c r="M168" s="10"/>
      <c r="N168" s="8"/>
    </row>
    <row r="169" spans="1:14" ht="15" x14ac:dyDescent="0.25">
      <c r="A169" s="8"/>
      <c r="B169" s="8"/>
      <c r="C169" s="8"/>
      <c r="D169" s="8"/>
      <c r="E169" s="8"/>
      <c r="F169" s="1">
        <f t="shared" si="4"/>
        <v>0</v>
      </c>
      <c r="G169" s="8"/>
      <c r="H169" s="8"/>
      <c r="I169" s="8"/>
      <c r="J169" s="8"/>
      <c r="K169" s="8"/>
      <c r="L169" s="10"/>
      <c r="M169" s="10"/>
      <c r="N169" s="8"/>
    </row>
    <row r="170" spans="1:14" ht="15" x14ac:dyDescent="0.25">
      <c r="A170" s="8"/>
      <c r="B170" s="8"/>
      <c r="C170" s="8"/>
      <c r="D170" s="8"/>
      <c r="E170" s="8"/>
      <c r="F170" s="1">
        <f t="shared" si="4"/>
        <v>0</v>
      </c>
      <c r="G170" s="8"/>
      <c r="H170" s="8"/>
      <c r="I170" s="8"/>
      <c r="J170" s="8"/>
      <c r="K170" s="8"/>
      <c r="L170" s="10"/>
      <c r="M170" s="10"/>
      <c r="N170" s="8"/>
    </row>
    <row r="171" spans="1:14" ht="15" x14ac:dyDescent="0.25">
      <c r="A171" s="8"/>
      <c r="B171" s="8"/>
      <c r="C171" s="8"/>
      <c r="D171" s="8"/>
      <c r="E171" s="8"/>
      <c r="F171" s="1">
        <f t="shared" si="4"/>
        <v>0</v>
      </c>
      <c r="G171" s="8"/>
      <c r="H171" s="8"/>
      <c r="I171" s="8"/>
      <c r="J171" s="8"/>
      <c r="K171" s="8"/>
      <c r="L171" s="10"/>
      <c r="M171" s="10"/>
      <c r="N171" s="8"/>
    </row>
    <row r="172" spans="1:14" ht="15" x14ac:dyDescent="0.25">
      <c r="A172" s="8"/>
      <c r="B172" s="8"/>
      <c r="C172" s="8"/>
      <c r="D172" s="8"/>
      <c r="E172" s="8"/>
      <c r="F172" s="1">
        <f t="shared" si="4"/>
        <v>0</v>
      </c>
      <c r="G172" s="8"/>
      <c r="H172" s="8"/>
      <c r="I172" s="8"/>
      <c r="J172" s="8"/>
      <c r="K172" s="8"/>
      <c r="L172" s="10"/>
      <c r="M172" s="10"/>
      <c r="N172" s="8"/>
    </row>
    <row r="173" spans="1:14" ht="15" x14ac:dyDescent="0.25">
      <c r="A173" s="8"/>
      <c r="B173" s="8"/>
      <c r="C173" s="8"/>
      <c r="D173" s="8"/>
      <c r="E173" s="8"/>
      <c r="F173" s="1">
        <f t="shared" si="4"/>
        <v>0</v>
      </c>
      <c r="G173" s="8"/>
      <c r="H173" s="8"/>
      <c r="I173" s="8"/>
      <c r="J173" s="8"/>
      <c r="K173" s="8"/>
      <c r="L173" s="10"/>
      <c r="M173" s="10"/>
      <c r="N173" s="8"/>
    </row>
    <row r="174" spans="1:14" ht="15" x14ac:dyDescent="0.25">
      <c r="A174" s="8"/>
      <c r="B174" s="8"/>
      <c r="C174" s="8"/>
      <c r="D174" s="8"/>
      <c r="E174" s="8"/>
      <c r="F174" s="1">
        <f t="shared" si="4"/>
        <v>0</v>
      </c>
      <c r="G174" s="8"/>
      <c r="H174" s="8"/>
      <c r="I174" s="8"/>
      <c r="J174" s="8"/>
      <c r="K174" s="8"/>
      <c r="L174" s="10"/>
      <c r="M174" s="10"/>
      <c r="N174" s="8"/>
    </row>
    <row r="175" spans="1:14" ht="15" x14ac:dyDescent="0.25">
      <c r="A175" s="8"/>
      <c r="B175" s="8"/>
      <c r="C175" s="8"/>
      <c r="D175" s="8"/>
      <c r="E175" s="8"/>
      <c r="F175" s="1">
        <f t="shared" si="4"/>
        <v>0</v>
      </c>
      <c r="G175" s="8"/>
      <c r="H175" s="8"/>
      <c r="I175" s="8"/>
      <c r="J175" s="8"/>
      <c r="K175" s="8"/>
      <c r="L175" s="10"/>
      <c r="M175" s="10"/>
      <c r="N175" s="8"/>
    </row>
    <row r="176" spans="1:14" ht="15" x14ac:dyDescent="0.25">
      <c r="A176" s="8"/>
      <c r="B176" s="8"/>
      <c r="C176" s="8"/>
      <c r="D176" s="8"/>
      <c r="E176" s="8"/>
      <c r="F176" s="1">
        <f t="shared" si="4"/>
        <v>0</v>
      </c>
      <c r="G176" s="8"/>
      <c r="H176" s="8"/>
      <c r="I176" s="8"/>
      <c r="J176" s="8"/>
      <c r="K176" s="8"/>
      <c r="L176" s="10"/>
      <c r="M176" s="10"/>
      <c r="N176" s="8"/>
    </row>
    <row r="177" spans="1:14" ht="15" x14ac:dyDescent="0.25">
      <c r="A177" s="8"/>
      <c r="B177" s="8"/>
      <c r="C177" s="8"/>
      <c r="D177" s="8"/>
      <c r="E177" s="8"/>
      <c r="F177" s="1">
        <f t="shared" si="4"/>
        <v>0</v>
      </c>
      <c r="G177" s="8"/>
      <c r="H177" s="8"/>
      <c r="I177" s="8"/>
      <c r="J177" s="8"/>
      <c r="K177" s="8"/>
      <c r="L177" s="10"/>
      <c r="M177" s="10"/>
      <c r="N177" s="8"/>
    </row>
    <row r="178" spans="1:14" ht="15" x14ac:dyDescent="0.25">
      <c r="A178" s="8"/>
      <c r="B178" s="8"/>
      <c r="C178" s="8"/>
      <c r="D178" s="8"/>
      <c r="E178" s="8"/>
      <c r="F178" s="1">
        <f t="shared" si="4"/>
        <v>0</v>
      </c>
      <c r="G178" s="8"/>
      <c r="H178" s="8"/>
      <c r="I178" s="8"/>
      <c r="J178" s="8"/>
      <c r="K178" s="8"/>
      <c r="L178" s="10"/>
      <c r="M178" s="10"/>
      <c r="N178" s="8"/>
    </row>
    <row r="179" spans="1:14" ht="15" x14ac:dyDescent="0.25">
      <c r="A179" s="8"/>
      <c r="B179" s="8"/>
      <c r="C179" s="8"/>
      <c r="D179" s="8"/>
      <c r="E179" s="8"/>
      <c r="F179" s="1">
        <f t="shared" si="4"/>
        <v>0</v>
      </c>
      <c r="G179" s="8"/>
      <c r="H179" s="8"/>
      <c r="I179" s="8"/>
      <c r="J179" s="8"/>
      <c r="K179" s="8"/>
      <c r="L179" s="10"/>
      <c r="M179" s="10"/>
      <c r="N179" s="8"/>
    </row>
    <row r="180" spans="1:14" ht="15" x14ac:dyDescent="0.25">
      <c r="A180" s="8"/>
      <c r="B180" s="8"/>
      <c r="C180" s="8"/>
      <c r="D180" s="8"/>
      <c r="E180" s="8"/>
      <c r="F180" s="1">
        <f t="shared" si="4"/>
        <v>0</v>
      </c>
      <c r="G180" s="8"/>
      <c r="H180" s="8"/>
      <c r="I180" s="8"/>
      <c r="J180" s="8"/>
      <c r="K180" s="8"/>
      <c r="L180" s="10"/>
      <c r="M180" s="10"/>
      <c r="N180" s="8"/>
    </row>
    <row r="181" spans="1:14" ht="15" x14ac:dyDescent="0.25">
      <c r="A181" s="8"/>
      <c r="B181" s="8"/>
      <c r="C181" s="8"/>
      <c r="D181" s="8"/>
      <c r="E181" s="8"/>
      <c r="F181" s="1">
        <f t="shared" si="4"/>
        <v>0</v>
      </c>
      <c r="G181" s="8"/>
      <c r="H181" s="8"/>
      <c r="I181" s="8"/>
      <c r="J181" s="8"/>
      <c r="K181" s="8"/>
      <c r="L181" s="10"/>
      <c r="M181" s="10"/>
      <c r="N181" s="8"/>
    </row>
    <row r="182" spans="1:14" ht="15" x14ac:dyDescent="0.25">
      <c r="A182" s="8"/>
      <c r="B182" s="8"/>
      <c r="C182" s="8"/>
      <c r="D182" s="8"/>
      <c r="E182" s="8"/>
      <c r="F182" s="1">
        <f t="shared" si="4"/>
        <v>0</v>
      </c>
      <c r="G182" s="8"/>
      <c r="H182" s="8"/>
      <c r="I182" s="8"/>
      <c r="J182" s="8"/>
      <c r="K182" s="8"/>
      <c r="L182" s="10"/>
      <c r="M182" s="10"/>
      <c r="N182" s="8"/>
    </row>
    <row r="183" spans="1:14" ht="15" x14ac:dyDescent="0.25">
      <c r="A183" s="8"/>
      <c r="B183" s="8"/>
      <c r="C183" s="8"/>
      <c r="D183" s="8"/>
      <c r="E183" s="8"/>
      <c r="F183" s="1">
        <f t="shared" si="4"/>
        <v>0</v>
      </c>
      <c r="G183" s="8"/>
      <c r="H183" s="8"/>
      <c r="I183" s="8"/>
      <c r="J183" s="8"/>
      <c r="K183" s="8"/>
      <c r="L183" s="10"/>
      <c r="M183" s="10"/>
      <c r="N183" s="8"/>
    </row>
    <row r="184" spans="1:14" ht="15" x14ac:dyDescent="0.25">
      <c r="A184" s="8"/>
      <c r="B184" s="8"/>
      <c r="C184" s="8"/>
      <c r="D184" s="8"/>
      <c r="E184" s="8"/>
      <c r="F184" s="1">
        <f t="shared" si="4"/>
        <v>0</v>
      </c>
      <c r="G184" s="8"/>
      <c r="H184" s="8"/>
      <c r="I184" s="8"/>
      <c r="J184" s="8"/>
      <c r="K184" s="8"/>
      <c r="L184" s="10"/>
      <c r="M184" s="10"/>
      <c r="N184" s="8"/>
    </row>
    <row r="185" spans="1:14" ht="15" x14ac:dyDescent="0.25">
      <c r="A185" s="8"/>
      <c r="B185" s="8"/>
      <c r="C185" s="8"/>
      <c r="D185" s="8"/>
      <c r="E185" s="8"/>
      <c r="F185" s="1">
        <f t="shared" si="4"/>
        <v>0</v>
      </c>
      <c r="G185" s="8"/>
      <c r="H185" s="8"/>
      <c r="I185" s="8"/>
      <c r="J185" s="8"/>
      <c r="K185" s="8"/>
      <c r="L185" s="10"/>
      <c r="M185" s="10"/>
      <c r="N185" s="8"/>
    </row>
    <row r="186" spans="1:14" ht="15" x14ac:dyDescent="0.25">
      <c r="A186" s="8"/>
      <c r="B186" s="8"/>
      <c r="C186" s="8"/>
      <c r="D186" s="8"/>
      <c r="E186" s="8"/>
      <c r="F186" s="1">
        <f t="shared" si="4"/>
        <v>0</v>
      </c>
      <c r="G186" s="8"/>
      <c r="H186" s="8"/>
      <c r="I186" s="8"/>
      <c r="J186" s="8"/>
      <c r="K186" s="8"/>
      <c r="L186" s="10"/>
      <c r="M186" s="10"/>
      <c r="N186" s="8"/>
    </row>
    <row r="187" spans="1:14" ht="15" x14ac:dyDescent="0.25">
      <c r="A187" s="8"/>
      <c r="B187" s="8"/>
      <c r="C187" s="8"/>
      <c r="D187" s="8"/>
      <c r="E187" s="8"/>
      <c r="F187" s="1">
        <f t="shared" si="4"/>
        <v>0</v>
      </c>
      <c r="G187" s="8"/>
      <c r="H187" s="8"/>
      <c r="I187" s="8"/>
      <c r="J187" s="8"/>
      <c r="K187" s="8"/>
      <c r="L187" s="10"/>
      <c r="M187" s="10"/>
      <c r="N187" s="8"/>
    </row>
    <row r="188" spans="1:14" ht="15" x14ac:dyDescent="0.25">
      <c r="A188" s="8"/>
      <c r="B188" s="8"/>
      <c r="C188" s="8"/>
      <c r="D188" s="8"/>
      <c r="E188" s="8"/>
      <c r="F188" s="1">
        <f t="shared" si="4"/>
        <v>0</v>
      </c>
      <c r="G188" s="8"/>
      <c r="H188" s="8"/>
      <c r="I188" s="8"/>
      <c r="J188" s="8"/>
      <c r="K188" s="8"/>
      <c r="L188" s="10"/>
      <c r="M188" s="10"/>
      <c r="N188" s="8"/>
    </row>
    <row r="189" spans="1:14" ht="15" x14ac:dyDescent="0.25">
      <c r="A189" s="8"/>
      <c r="B189" s="8"/>
      <c r="C189" s="8"/>
      <c r="D189" s="8"/>
      <c r="E189" s="8"/>
      <c r="F189" s="1">
        <f t="shared" si="4"/>
        <v>0</v>
      </c>
      <c r="G189" s="8"/>
      <c r="H189" s="8"/>
      <c r="I189" s="8"/>
      <c r="J189" s="8"/>
      <c r="K189" s="8"/>
      <c r="L189" s="10"/>
      <c r="M189" s="10"/>
      <c r="N189" s="8"/>
    </row>
    <row r="190" spans="1:14" ht="15" x14ac:dyDescent="0.25">
      <c r="A190" s="8"/>
      <c r="B190" s="8"/>
      <c r="C190" s="8"/>
      <c r="D190" s="8"/>
      <c r="E190" s="8"/>
      <c r="F190" s="1">
        <f t="shared" si="4"/>
        <v>0</v>
      </c>
      <c r="G190" s="8"/>
      <c r="H190" s="8"/>
      <c r="I190" s="8"/>
      <c r="J190" s="8"/>
      <c r="K190" s="8"/>
      <c r="L190" s="10"/>
      <c r="M190" s="10"/>
      <c r="N190" s="8"/>
    </row>
    <row r="191" spans="1:14" ht="15" x14ac:dyDescent="0.25">
      <c r="A191" s="8"/>
      <c r="B191" s="8"/>
      <c r="C191" s="8"/>
      <c r="D191" s="8"/>
      <c r="E191" s="8"/>
      <c r="F191" s="1">
        <f t="shared" si="4"/>
        <v>0</v>
      </c>
      <c r="G191" s="8"/>
      <c r="H191" s="8"/>
      <c r="I191" s="8"/>
      <c r="J191" s="8"/>
      <c r="K191" s="8"/>
      <c r="L191" s="10"/>
      <c r="M191" s="10"/>
      <c r="N191" s="8"/>
    </row>
    <row r="192" spans="1:14" ht="15" x14ac:dyDescent="0.25">
      <c r="A192" s="8"/>
      <c r="B192" s="8"/>
      <c r="C192" s="8"/>
      <c r="D192" s="8"/>
      <c r="E192" s="8"/>
      <c r="F192" s="1">
        <f t="shared" si="4"/>
        <v>0</v>
      </c>
      <c r="G192" s="8"/>
      <c r="H192" s="8"/>
      <c r="I192" s="8"/>
      <c r="J192" s="8"/>
      <c r="K192" s="8"/>
      <c r="L192" s="10"/>
      <c r="M192" s="10"/>
      <c r="N192" s="8"/>
    </row>
    <row r="193" spans="1:14" ht="15" x14ac:dyDescent="0.25">
      <c r="A193" s="8"/>
      <c r="B193" s="8"/>
      <c r="C193" s="8"/>
      <c r="D193" s="8"/>
      <c r="E193" s="8"/>
      <c r="F193" s="1">
        <f t="shared" si="4"/>
        <v>0</v>
      </c>
      <c r="G193" s="8"/>
      <c r="H193" s="8"/>
      <c r="I193" s="8"/>
      <c r="J193" s="8"/>
      <c r="K193" s="8"/>
      <c r="L193" s="10"/>
      <c r="M193" s="10"/>
      <c r="N193" s="8"/>
    </row>
    <row r="194" spans="1:14" ht="15" x14ac:dyDescent="0.25">
      <c r="A194" s="8"/>
      <c r="B194" s="8"/>
      <c r="C194" s="8"/>
      <c r="D194" s="8"/>
      <c r="E194" s="8"/>
      <c r="F194" s="1">
        <f t="shared" si="4"/>
        <v>0</v>
      </c>
      <c r="G194" s="8"/>
      <c r="H194" s="8"/>
      <c r="I194" s="8"/>
      <c r="J194" s="8"/>
      <c r="K194" s="8"/>
      <c r="L194" s="10"/>
      <c r="M194" s="10"/>
      <c r="N194" s="8"/>
    </row>
    <row r="195" spans="1:14" ht="15" x14ac:dyDescent="0.25">
      <c r="A195" s="8"/>
      <c r="B195" s="8"/>
      <c r="C195" s="8"/>
      <c r="D195" s="8"/>
      <c r="E195" s="8"/>
      <c r="F195" s="1">
        <f t="shared" si="4"/>
        <v>0</v>
      </c>
      <c r="G195" s="8"/>
      <c r="H195" s="8"/>
      <c r="I195" s="8"/>
      <c r="J195" s="8"/>
      <c r="K195" s="8"/>
      <c r="L195" s="10"/>
      <c r="M195" s="10"/>
      <c r="N195" s="8"/>
    </row>
    <row r="196" spans="1:14" ht="15" x14ac:dyDescent="0.25">
      <c r="A196" s="8"/>
      <c r="B196" s="8"/>
      <c r="C196" s="8"/>
      <c r="D196" s="8"/>
      <c r="E196" s="8"/>
      <c r="F196" s="1">
        <f t="shared" si="4"/>
        <v>0</v>
      </c>
      <c r="G196" s="8"/>
      <c r="H196" s="8"/>
      <c r="I196" s="8"/>
      <c r="J196" s="8"/>
      <c r="K196" s="8"/>
      <c r="L196" s="10"/>
      <c r="M196" s="10"/>
      <c r="N196" s="8"/>
    </row>
    <row r="197" spans="1:14" ht="15" x14ac:dyDescent="0.25">
      <c r="A197" s="8"/>
      <c r="B197" s="8"/>
      <c r="C197" s="8"/>
      <c r="D197" s="8"/>
      <c r="E197" s="8"/>
      <c r="F197" s="1">
        <f t="shared" si="4"/>
        <v>0</v>
      </c>
      <c r="G197" s="8"/>
      <c r="H197" s="8"/>
      <c r="I197" s="8"/>
      <c r="J197" s="8"/>
      <c r="K197" s="8"/>
      <c r="L197" s="10"/>
      <c r="M197" s="10"/>
      <c r="N197" s="8"/>
    </row>
    <row r="198" spans="1:14" ht="15" x14ac:dyDescent="0.25">
      <c r="A198" s="8"/>
      <c r="B198" s="8"/>
      <c r="C198" s="8"/>
      <c r="D198" s="8"/>
      <c r="E198" s="8"/>
      <c r="F198" s="1">
        <f t="shared" si="4"/>
        <v>0</v>
      </c>
      <c r="G198" s="8"/>
      <c r="H198" s="8"/>
      <c r="I198" s="8"/>
      <c r="J198" s="8"/>
      <c r="K198" s="8"/>
      <c r="L198" s="10"/>
      <c r="M198" s="10"/>
      <c r="N198" s="8"/>
    </row>
    <row r="199" spans="1:14" ht="15" x14ac:dyDescent="0.25">
      <c r="A199" s="8"/>
      <c r="B199" s="8"/>
      <c r="C199" s="8"/>
      <c r="D199" s="8"/>
      <c r="E199" s="8"/>
      <c r="F199" s="1">
        <f t="shared" si="4"/>
        <v>0</v>
      </c>
      <c r="G199" s="8"/>
      <c r="H199" s="8"/>
      <c r="I199" s="8"/>
      <c r="J199" s="8"/>
      <c r="K199" s="8"/>
      <c r="L199" s="10"/>
      <c r="M199" s="10"/>
      <c r="N199" s="8"/>
    </row>
    <row r="200" spans="1:14" ht="15" x14ac:dyDescent="0.25">
      <c r="A200" s="8"/>
      <c r="B200" s="8"/>
      <c r="C200" s="8"/>
      <c r="D200" s="8"/>
      <c r="E200" s="8"/>
      <c r="F200" s="1">
        <f t="shared" si="4"/>
        <v>0</v>
      </c>
      <c r="G200" s="8"/>
      <c r="H200" s="8"/>
      <c r="I200" s="8"/>
      <c r="J200" s="8"/>
      <c r="K200" s="8"/>
      <c r="L200" s="10"/>
      <c r="M200" s="10"/>
      <c r="N200" s="8"/>
    </row>
    <row r="201" spans="1:14" ht="15" x14ac:dyDescent="0.25">
      <c r="A201" s="8"/>
      <c r="B201" s="8"/>
      <c r="C201" s="8"/>
      <c r="D201" s="8"/>
      <c r="E201" s="8"/>
      <c r="F201" s="1">
        <f t="shared" si="4"/>
        <v>0</v>
      </c>
      <c r="G201" s="8"/>
      <c r="H201" s="8"/>
      <c r="I201" s="8"/>
      <c r="J201" s="8"/>
      <c r="K201" s="8"/>
      <c r="L201" s="10"/>
      <c r="M201" s="10"/>
      <c r="N201" s="8"/>
    </row>
    <row r="202" spans="1:14" ht="15" x14ac:dyDescent="0.25">
      <c r="A202" s="8"/>
      <c r="B202" s="8"/>
      <c r="C202" s="8"/>
      <c r="D202" s="8"/>
      <c r="E202" s="8"/>
      <c r="F202" s="1">
        <f t="shared" ref="F202:F262" si="5">IF(OR(K202="J",K202="j",K202="Ja",K202="JA",K202="ja"),1,0)</f>
        <v>0</v>
      </c>
      <c r="G202" s="8"/>
      <c r="H202" s="8"/>
      <c r="I202" s="8"/>
      <c r="J202" s="8"/>
      <c r="K202" s="8"/>
      <c r="L202" s="10"/>
      <c r="M202" s="10"/>
      <c r="N202" s="8"/>
    </row>
    <row r="203" spans="1:14" ht="15" x14ac:dyDescent="0.25">
      <c r="A203" s="8"/>
      <c r="B203" s="8"/>
      <c r="C203" s="8"/>
      <c r="D203" s="8"/>
      <c r="E203" s="8"/>
      <c r="F203" s="1">
        <f t="shared" si="5"/>
        <v>0</v>
      </c>
      <c r="G203" s="8"/>
      <c r="H203" s="8"/>
      <c r="I203" s="8"/>
      <c r="J203" s="8"/>
      <c r="K203" s="8"/>
      <c r="L203" s="10"/>
      <c r="M203" s="10"/>
      <c r="N203" s="8"/>
    </row>
    <row r="204" spans="1:14" ht="15" x14ac:dyDescent="0.25">
      <c r="A204" s="8"/>
      <c r="B204" s="8"/>
      <c r="C204" s="8"/>
      <c r="D204" s="8"/>
      <c r="E204" s="8"/>
      <c r="F204" s="1">
        <f t="shared" si="5"/>
        <v>0</v>
      </c>
      <c r="G204" s="8"/>
      <c r="H204" s="8"/>
      <c r="I204" s="8"/>
      <c r="J204" s="8"/>
      <c r="K204" s="8"/>
      <c r="L204" s="10"/>
      <c r="M204" s="10"/>
      <c r="N204" s="8"/>
    </row>
    <row r="205" spans="1:14" ht="15" x14ac:dyDescent="0.25">
      <c r="A205" s="8"/>
      <c r="B205" s="8"/>
      <c r="C205" s="8"/>
      <c r="D205" s="8"/>
      <c r="E205" s="8"/>
      <c r="F205" s="1">
        <f t="shared" si="5"/>
        <v>0</v>
      </c>
      <c r="G205" s="8"/>
      <c r="H205" s="8"/>
      <c r="I205" s="8"/>
      <c r="J205" s="8"/>
      <c r="K205" s="8"/>
      <c r="L205" s="10"/>
      <c r="M205" s="10"/>
      <c r="N205" s="8"/>
    </row>
    <row r="206" spans="1:14" ht="15" x14ac:dyDescent="0.25">
      <c r="A206" s="8"/>
      <c r="B206" s="8"/>
      <c r="C206" s="8"/>
      <c r="D206" s="8"/>
      <c r="E206" s="8"/>
      <c r="F206" s="1">
        <f t="shared" si="5"/>
        <v>0</v>
      </c>
      <c r="G206" s="8"/>
      <c r="H206" s="8"/>
      <c r="I206" s="8"/>
      <c r="J206" s="8"/>
      <c r="K206" s="8"/>
      <c r="L206" s="10"/>
      <c r="M206" s="10"/>
      <c r="N206" s="8"/>
    </row>
    <row r="207" spans="1:14" ht="15" x14ac:dyDescent="0.25">
      <c r="A207" s="8"/>
      <c r="B207" s="8"/>
      <c r="C207" s="8"/>
      <c r="D207" s="8"/>
      <c r="E207" s="8"/>
      <c r="F207" s="1">
        <f t="shared" si="5"/>
        <v>0</v>
      </c>
      <c r="G207" s="8"/>
      <c r="H207" s="8"/>
      <c r="I207" s="8"/>
      <c r="J207" s="8"/>
      <c r="K207" s="8"/>
      <c r="L207" s="10"/>
      <c r="M207" s="10"/>
      <c r="N207" s="8"/>
    </row>
    <row r="208" spans="1:14" ht="15" x14ac:dyDescent="0.25">
      <c r="A208" s="8"/>
      <c r="B208" s="8"/>
      <c r="C208" s="8"/>
      <c r="D208" s="8"/>
      <c r="E208" s="8"/>
      <c r="F208" s="1">
        <f t="shared" si="5"/>
        <v>0</v>
      </c>
      <c r="G208" s="8"/>
      <c r="H208" s="8"/>
      <c r="I208" s="8"/>
      <c r="J208" s="8"/>
      <c r="K208" s="8"/>
      <c r="L208" s="10"/>
      <c r="M208" s="10"/>
      <c r="N208" s="8"/>
    </row>
    <row r="209" spans="1:14" ht="15" x14ac:dyDescent="0.25">
      <c r="A209" s="8"/>
      <c r="B209" s="8"/>
      <c r="C209" s="8"/>
      <c r="D209" s="8"/>
      <c r="E209" s="8"/>
      <c r="F209" s="1">
        <f t="shared" si="5"/>
        <v>0</v>
      </c>
      <c r="G209" s="8"/>
      <c r="H209" s="8"/>
      <c r="I209" s="8"/>
      <c r="J209" s="8"/>
      <c r="K209" s="8"/>
      <c r="L209" s="10"/>
      <c r="M209" s="10"/>
      <c r="N209" s="8"/>
    </row>
    <row r="210" spans="1:14" ht="15" x14ac:dyDescent="0.25">
      <c r="A210" s="8"/>
      <c r="B210" s="8"/>
      <c r="C210" s="8"/>
      <c r="D210" s="8"/>
      <c r="E210" s="8"/>
      <c r="F210" s="1">
        <f t="shared" si="5"/>
        <v>0</v>
      </c>
      <c r="G210" s="8"/>
      <c r="H210" s="8"/>
      <c r="I210" s="8"/>
      <c r="J210" s="8"/>
      <c r="K210" s="8"/>
      <c r="L210" s="10"/>
      <c r="M210" s="10"/>
      <c r="N210" s="8"/>
    </row>
    <row r="211" spans="1:14" ht="15" x14ac:dyDescent="0.25">
      <c r="A211" s="8"/>
      <c r="B211" s="8"/>
      <c r="C211" s="8"/>
      <c r="D211" s="8"/>
      <c r="E211" s="8"/>
      <c r="F211" s="1">
        <f t="shared" si="5"/>
        <v>0</v>
      </c>
      <c r="G211" s="8"/>
      <c r="H211" s="8"/>
      <c r="I211" s="8"/>
      <c r="J211" s="8"/>
      <c r="K211" s="8"/>
      <c r="L211" s="10"/>
      <c r="M211" s="10"/>
      <c r="N211" s="8"/>
    </row>
    <row r="212" spans="1:14" ht="15" x14ac:dyDescent="0.25">
      <c r="A212" s="8"/>
      <c r="B212" s="8"/>
      <c r="C212" s="8"/>
      <c r="D212" s="8"/>
      <c r="E212" s="8"/>
      <c r="F212" s="1">
        <f t="shared" si="5"/>
        <v>0</v>
      </c>
      <c r="G212" s="8"/>
      <c r="H212" s="8"/>
      <c r="I212" s="8"/>
      <c r="J212" s="8"/>
      <c r="K212" s="8"/>
      <c r="L212" s="10"/>
      <c r="M212" s="10"/>
      <c r="N212" s="8"/>
    </row>
    <row r="213" spans="1:14" ht="15" x14ac:dyDescent="0.25">
      <c r="A213" s="8"/>
      <c r="B213" s="8"/>
      <c r="C213" s="8"/>
      <c r="D213" s="8"/>
      <c r="E213" s="8"/>
      <c r="F213" s="1">
        <f t="shared" si="5"/>
        <v>0</v>
      </c>
      <c r="G213" s="8"/>
      <c r="H213" s="8"/>
      <c r="I213" s="8"/>
      <c r="J213" s="8"/>
      <c r="K213" s="8"/>
      <c r="L213" s="10"/>
      <c r="M213" s="10"/>
      <c r="N213" s="8"/>
    </row>
    <row r="214" spans="1:14" ht="15" x14ac:dyDescent="0.25">
      <c r="A214" s="8"/>
      <c r="B214" s="8"/>
      <c r="C214" s="8"/>
      <c r="D214" s="8"/>
      <c r="E214" s="8"/>
      <c r="F214" s="1">
        <f t="shared" si="5"/>
        <v>0</v>
      </c>
      <c r="G214" s="8"/>
      <c r="H214" s="8"/>
      <c r="I214" s="8"/>
      <c r="J214" s="8"/>
      <c r="K214" s="8"/>
      <c r="L214" s="10"/>
      <c r="M214" s="10"/>
      <c r="N214" s="8"/>
    </row>
    <row r="215" spans="1:14" ht="15" x14ac:dyDescent="0.25">
      <c r="A215" s="8"/>
      <c r="B215" s="8"/>
      <c r="C215" s="8"/>
      <c r="D215" s="8"/>
      <c r="E215" s="8"/>
      <c r="F215" s="1">
        <f t="shared" si="5"/>
        <v>0</v>
      </c>
      <c r="G215" s="8"/>
      <c r="H215" s="8"/>
      <c r="I215" s="8"/>
      <c r="J215" s="8"/>
      <c r="K215" s="8"/>
      <c r="L215" s="10"/>
      <c r="M215" s="10"/>
      <c r="N215" s="8"/>
    </row>
    <row r="216" spans="1:14" ht="15" x14ac:dyDescent="0.25">
      <c r="A216" s="8"/>
      <c r="B216" s="8"/>
      <c r="C216" s="8"/>
      <c r="D216" s="8"/>
      <c r="E216" s="8"/>
      <c r="F216" s="1">
        <f t="shared" si="5"/>
        <v>0</v>
      </c>
      <c r="G216" s="8"/>
      <c r="H216" s="8"/>
      <c r="I216" s="8"/>
      <c r="J216" s="8"/>
      <c r="K216" s="8"/>
      <c r="L216" s="10"/>
      <c r="M216" s="10"/>
      <c r="N216" s="8"/>
    </row>
    <row r="217" spans="1:14" ht="15" x14ac:dyDescent="0.25">
      <c r="A217" s="8"/>
      <c r="B217" s="8"/>
      <c r="C217" s="8"/>
      <c r="D217" s="8"/>
      <c r="E217" s="8"/>
      <c r="F217" s="1">
        <f t="shared" si="5"/>
        <v>0</v>
      </c>
      <c r="G217" s="8"/>
      <c r="H217" s="8"/>
      <c r="I217" s="8"/>
      <c r="J217" s="8"/>
      <c r="K217" s="8"/>
      <c r="L217" s="10"/>
      <c r="M217" s="10"/>
      <c r="N217" s="8"/>
    </row>
    <row r="218" spans="1:14" ht="15" x14ac:dyDescent="0.25">
      <c r="A218" s="8"/>
      <c r="B218" s="8"/>
      <c r="C218" s="8"/>
      <c r="D218" s="8"/>
      <c r="E218" s="8"/>
      <c r="F218" s="1">
        <f t="shared" si="5"/>
        <v>0</v>
      </c>
      <c r="G218" s="8"/>
      <c r="H218" s="8"/>
      <c r="I218" s="8"/>
      <c r="J218" s="8"/>
      <c r="K218" s="8"/>
      <c r="L218" s="10"/>
      <c r="M218" s="10"/>
      <c r="N218" s="8"/>
    </row>
    <row r="219" spans="1:14" ht="15" x14ac:dyDescent="0.25">
      <c r="A219" s="8"/>
      <c r="B219" s="8"/>
      <c r="C219" s="8"/>
      <c r="D219" s="8"/>
      <c r="E219" s="8"/>
      <c r="F219" s="1">
        <f t="shared" si="5"/>
        <v>0</v>
      </c>
      <c r="G219" s="8"/>
      <c r="H219" s="8"/>
      <c r="I219" s="8"/>
      <c r="J219" s="8"/>
      <c r="K219" s="8"/>
      <c r="L219" s="10"/>
      <c r="M219" s="10"/>
      <c r="N219" s="8"/>
    </row>
    <row r="220" spans="1:14" ht="15" x14ac:dyDescent="0.25">
      <c r="A220" s="8"/>
      <c r="B220" s="8"/>
      <c r="C220" s="8"/>
      <c r="D220" s="8"/>
      <c r="E220" s="8"/>
      <c r="F220" s="1">
        <f t="shared" si="5"/>
        <v>0</v>
      </c>
      <c r="G220" s="8"/>
      <c r="H220" s="8"/>
      <c r="I220" s="8"/>
      <c r="J220" s="8"/>
      <c r="K220" s="8"/>
      <c r="L220" s="10"/>
      <c r="M220" s="10"/>
      <c r="N220" s="8"/>
    </row>
    <row r="221" spans="1:14" ht="15" x14ac:dyDescent="0.25">
      <c r="A221" s="8"/>
      <c r="B221" s="8"/>
      <c r="C221" s="8"/>
      <c r="D221" s="8"/>
      <c r="E221" s="8"/>
      <c r="F221" s="1">
        <f t="shared" si="5"/>
        <v>0</v>
      </c>
      <c r="G221" s="8"/>
      <c r="H221" s="8"/>
      <c r="I221" s="8"/>
      <c r="J221" s="8"/>
      <c r="K221" s="8"/>
      <c r="L221" s="10"/>
      <c r="M221" s="10"/>
      <c r="N221" s="8"/>
    </row>
    <row r="222" spans="1:14" ht="15" x14ac:dyDescent="0.25">
      <c r="A222" s="8"/>
      <c r="B222" s="8"/>
      <c r="C222" s="8"/>
      <c r="D222" s="8"/>
      <c r="E222" s="8"/>
      <c r="F222" s="1">
        <f t="shared" si="5"/>
        <v>0</v>
      </c>
      <c r="G222" s="8"/>
      <c r="H222" s="8"/>
      <c r="I222" s="8"/>
      <c r="J222" s="8"/>
      <c r="K222" s="8"/>
      <c r="L222" s="10"/>
      <c r="M222" s="10"/>
      <c r="N222" s="8"/>
    </row>
    <row r="223" spans="1:14" ht="15" x14ac:dyDescent="0.25">
      <c r="A223" s="8"/>
      <c r="B223" s="8"/>
      <c r="C223" s="8"/>
      <c r="D223" s="8"/>
      <c r="E223" s="8"/>
      <c r="F223" s="1">
        <f t="shared" si="5"/>
        <v>0</v>
      </c>
      <c r="G223" s="8"/>
      <c r="H223" s="8"/>
      <c r="I223" s="8"/>
      <c r="J223" s="8"/>
      <c r="K223" s="8"/>
      <c r="L223" s="10"/>
      <c r="M223" s="10"/>
      <c r="N223" s="8"/>
    </row>
    <row r="224" spans="1:14" ht="15" x14ac:dyDescent="0.25">
      <c r="A224" s="8"/>
      <c r="B224" s="8"/>
      <c r="C224" s="8"/>
      <c r="D224" s="8"/>
      <c r="E224" s="8"/>
      <c r="F224" s="1">
        <f t="shared" si="5"/>
        <v>0</v>
      </c>
      <c r="G224" s="8"/>
      <c r="H224" s="8"/>
      <c r="I224" s="8"/>
      <c r="J224" s="8"/>
      <c r="K224" s="8"/>
      <c r="L224" s="10"/>
      <c r="M224" s="10"/>
      <c r="N224" s="8"/>
    </row>
    <row r="225" spans="1:14" ht="15" x14ac:dyDescent="0.25">
      <c r="A225" s="8"/>
      <c r="B225" s="8"/>
      <c r="C225" s="8"/>
      <c r="D225" s="8"/>
      <c r="E225" s="8"/>
      <c r="F225" s="1">
        <f t="shared" si="5"/>
        <v>0</v>
      </c>
      <c r="G225" s="8"/>
      <c r="H225" s="8"/>
      <c r="I225" s="8"/>
      <c r="J225" s="8"/>
      <c r="K225" s="8"/>
      <c r="L225" s="10"/>
      <c r="M225" s="10"/>
      <c r="N225" s="8"/>
    </row>
    <row r="226" spans="1:14" ht="15" x14ac:dyDescent="0.25">
      <c r="A226" s="8"/>
      <c r="B226" s="8"/>
      <c r="C226" s="8"/>
      <c r="D226" s="8"/>
      <c r="E226" s="8"/>
      <c r="F226" s="1">
        <f t="shared" si="5"/>
        <v>0</v>
      </c>
      <c r="G226" s="8"/>
      <c r="H226" s="8"/>
      <c r="I226" s="8"/>
      <c r="J226" s="8"/>
      <c r="K226" s="8"/>
      <c r="L226" s="10"/>
      <c r="M226" s="10"/>
      <c r="N226" s="8"/>
    </row>
    <row r="227" spans="1:14" ht="15" x14ac:dyDescent="0.25">
      <c r="A227" s="8"/>
      <c r="B227" s="8"/>
      <c r="C227" s="8"/>
      <c r="D227" s="8"/>
      <c r="E227" s="8"/>
      <c r="F227" s="1">
        <f t="shared" si="5"/>
        <v>0</v>
      </c>
      <c r="G227" s="8"/>
      <c r="H227" s="8"/>
      <c r="I227" s="8"/>
      <c r="J227" s="8"/>
      <c r="K227" s="8"/>
      <c r="L227" s="10"/>
      <c r="M227" s="10"/>
      <c r="N227" s="8"/>
    </row>
    <row r="228" spans="1:14" ht="15" x14ac:dyDescent="0.25">
      <c r="A228" s="8"/>
      <c r="B228" s="8"/>
      <c r="C228" s="8"/>
      <c r="D228" s="8"/>
      <c r="E228" s="8"/>
      <c r="F228" s="1">
        <f t="shared" si="5"/>
        <v>0</v>
      </c>
      <c r="G228" s="8"/>
      <c r="H228" s="8"/>
      <c r="I228" s="8"/>
      <c r="J228" s="8"/>
      <c r="K228" s="8"/>
      <c r="L228" s="10"/>
      <c r="M228" s="10"/>
      <c r="N228" s="8"/>
    </row>
    <row r="229" spans="1:14" ht="15" x14ac:dyDescent="0.25">
      <c r="A229" s="8"/>
      <c r="B229" s="8"/>
      <c r="C229" s="8"/>
      <c r="D229" s="8"/>
      <c r="E229" s="8"/>
      <c r="F229" s="1">
        <f t="shared" si="5"/>
        <v>0</v>
      </c>
      <c r="G229" s="8"/>
      <c r="H229" s="8"/>
      <c r="I229" s="8"/>
      <c r="J229" s="8"/>
      <c r="K229" s="8"/>
      <c r="L229" s="10"/>
      <c r="M229" s="10"/>
      <c r="N229" s="8"/>
    </row>
    <row r="230" spans="1:14" ht="15" x14ac:dyDescent="0.25">
      <c r="A230" s="8"/>
      <c r="B230" s="8"/>
      <c r="C230" s="8"/>
      <c r="D230" s="8"/>
      <c r="E230" s="8"/>
      <c r="F230" s="1">
        <f t="shared" si="5"/>
        <v>0</v>
      </c>
      <c r="G230" s="8"/>
      <c r="H230" s="8"/>
      <c r="I230" s="8"/>
      <c r="J230" s="8"/>
      <c r="K230" s="8"/>
      <c r="L230" s="10"/>
      <c r="M230" s="10"/>
      <c r="N230" s="8"/>
    </row>
    <row r="231" spans="1:14" ht="15" x14ac:dyDescent="0.25">
      <c r="A231" s="8"/>
      <c r="B231" s="8"/>
      <c r="C231" s="8"/>
      <c r="D231" s="8"/>
      <c r="E231" s="8"/>
      <c r="F231" s="1">
        <f t="shared" si="5"/>
        <v>0</v>
      </c>
      <c r="G231" s="8"/>
      <c r="H231" s="8"/>
      <c r="I231" s="8"/>
      <c r="J231" s="8"/>
      <c r="K231" s="8"/>
      <c r="L231" s="10"/>
      <c r="M231" s="10"/>
      <c r="N231" s="8"/>
    </row>
    <row r="232" spans="1:14" ht="15" x14ac:dyDescent="0.25">
      <c r="A232" s="8"/>
      <c r="B232" s="8"/>
      <c r="C232" s="8"/>
      <c r="D232" s="8"/>
      <c r="E232" s="8"/>
      <c r="F232" s="1">
        <f t="shared" si="5"/>
        <v>0</v>
      </c>
      <c r="G232" s="8"/>
      <c r="H232" s="8"/>
      <c r="I232" s="8"/>
      <c r="J232" s="8"/>
      <c r="K232" s="8"/>
      <c r="L232" s="10"/>
      <c r="M232" s="10"/>
      <c r="N232" s="8"/>
    </row>
    <row r="233" spans="1:14" ht="15" x14ac:dyDescent="0.25">
      <c r="A233" s="8"/>
      <c r="B233" s="8"/>
      <c r="C233" s="8"/>
      <c r="D233" s="8"/>
      <c r="E233" s="8"/>
      <c r="F233" s="1">
        <f t="shared" si="5"/>
        <v>0</v>
      </c>
      <c r="G233" s="8"/>
      <c r="H233" s="8"/>
      <c r="I233" s="8"/>
      <c r="J233" s="8"/>
      <c r="K233" s="8"/>
      <c r="L233" s="10"/>
      <c r="M233" s="10"/>
      <c r="N233" s="8"/>
    </row>
    <row r="234" spans="1:14" ht="15" x14ac:dyDescent="0.25">
      <c r="A234" s="8"/>
      <c r="B234" s="8"/>
      <c r="C234" s="8"/>
      <c r="D234" s="8"/>
      <c r="E234" s="8"/>
      <c r="F234" s="1">
        <f t="shared" si="5"/>
        <v>0</v>
      </c>
      <c r="G234" s="8"/>
      <c r="H234" s="8"/>
      <c r="I234" s="8"/>
      <c r="J234" s="8"/>
      <c r="K234" s="8"/>
      <c r="L234" s="10"/>
      <c r="M234" s="10"/>
      <c r="N234" s="8"/>
    </row>
    <row r="235" spans="1:14" ht="15" x14ac:dyDescent="0.25">
      <c r="A235" s="8"/>
      <c r="B235" s="8"/>
      <c r="C235" s="8"/>
      <c r="D235" s="8"/>
      <c r="E235" s="8"/>
      <c r="F235" s="1">
        <f t="shared" si="5"/>
        <v>0</v>
      </c>
      <c r="G235" s="8"/>
      <c r="H235" s="8"/>
      <c r="I235" s="8"/>
      <c r="J235" s="8"/>
      <c r="K235" s="8"/>
      <c r="L235" s="10"/>
      <c r="M235" s="10"/>
      <c r="N235" s="8"/>
    </row>
    <row r="236" spans="1:14" ht="15" x14ac:dyDescent="0.25">
      <c r="A236" s="8"/>
      <c r="B236" s="8"/>
      <c r="C236" s="8"/>
      <c r="D236" s="8"/>
      <c r="E236" s="8"/>
      <c r="F236" s="1">
        <f t="shared" si="5"/>
        <v>0</v>
      </c>
      <c r="G236" s="8"/>
      <c r="H236" s="8"/>
      <c r="I236" s="8"/>
      <c r="J236" s="8"/>
      <c r="K236" s="8"/>
      <c r="L236" s="10"/>
      <c r="M236" s="10"/>
      <c r="N236" s="8"/>
    </row>
    <row r="237" spans="1:14" ht="15" x14ac:dyDescent="0.25">
      <c r="A237" s="8"/>
      <c r="B237" s="8"/>
      <c r="C237" s="8"/>
      <c r="D237" s="8"/>
      <c r="E237" s="8"/>
      <c r="F237" s="1">
        <f t="shared" si="5"/>
        <v>0</v>
      </c>
      <c r="G237" s="8"/>
      <c r="H237" s="8"/>
      <c r="I237" s="8"/>
      <c r="J237" s="8"/>
      <c r="K237" s="8"/>
      <c r="L237" s="10"/>
      <c r="M237" s="10"/>
      <c r="N237" s="8"/>
    </row>
    <row r="238" spans="1:14" ht="15" x14ac:dyDescent="0.25">
      <c r="A238" s="8"/>
      <c r="B238" s="8"/>
      <c r="C238" s="8"/>
      <c r="D238" s="8"/>
      <c r="E238" s="8"/>
      <c r="F238" s="1">
        <f t="shared" si="5"/>
        <v>0</v>
      </c>
      <c r="G238" s="8"/>
      <c r="H238" s="8"/>
      <c r="I238" s="8"/>
      <c r="J238" s="8"/>
      <c r="K238" s="8"/>
      <c r="L238" s="10"/>
      <c r="M238" s="10"/>
      <c r="N238" s="8"/>
    </row>
    <row r="239" spans="1:14" ht="15" x14ac:dyDescent="0.25">
      <c r="A239" s="8"/>
      <c r="B239" s="8"/>
      <c r="C239" s="8"/>
      <c r="D239" s="8"/>
      <c r="E239" s="8"/>
      <c r="F239" s="1">
        <f t="shared" si="5"/>
        <v>0</v>
      </c>
      <c r="G239" s="8"/>
      <c r="H239" s="8"/>
      <c r="I239" s="8"/>
      <c r="J239" s="8"/>
      <c r="K239" s="8"/>
      <c r="L239" s="10"/>
      <c r="M239" s="10"/>
      <c r="N239" s="8"/>
    </row>
    <row r="240" spans="1:14" ht="15" x14ac:dyDescent="0.25">
      <c r="A240" s="8"/>
      <c r="B240" s="8"/>
      <c r="C240" s="8"/>
      <c r="D240" s="8"/>
      <c r="E240" s="8"/>
      <c r="F240" s="1">
        <f t="shared" si="5"/>
        <v>0</v>
      </c>
      <c r="G240" s="8"/>
      <c r="H240" s="8"/>
      <c r="I240" s="8"/>
      <c r="J240" s="8"/>
      <c r="K240" s="8"/>
      <c r="L240" s="10"/>
      <c r="M240" s="10"/>
      <c r="N240" s="8"/>
    </row>
    <row r="241" spans="1:14" ht="15" x14ac:dyDescent="0.25">
      <c r="A241" s="8"/>
      <c r="B241" s="8"/>
      <c r="C241" s="8"/>
      <c r="D241" s="8"/>
      <c r="E241" s="8"/>
      <c r="F241" s="1">
        <f t="shared" si="5"/>
        <v>0</v>
      </c>
      <c r="G241" s="8"/>
      <c r="H241" s="8"/>
      <c r="I241" s="8"/>
      <c r="J241" s="8"/>
      <c r="K241" s="8"/>
      <c r="L241" s="10"/>
      <c r="M241" s="10"/>
      <c r="N241" s="8"/>
    </row>
    <row r="242" spans="1:14" ht="15" x14ac:dyDescent="0.25">
      <c r="A242" s="8"/>
      <c r="B242" s="8"/>
      <c r="C242" s="8"/>
      <c r="D242" s="8"/>
      <c r="E242" s="8"/>
      <c r="F242" s="1">
        <f t="shared" si="5"/>
        <v>0</v>
      </c>
      <c r="G242" s="8"/>
      <c r="H242" s="8"/>
      <c r="I242" s="8"/>
      <c r="J242" s="8"/>
      <c r="K242" s="8"/>
      <c r="L242" s="10"/>
      <c r="M242" s="10"/>
      <c r="N242" s="8"/>
    </row>
    <row r="243" spans="1:14" ht="15" x14ac:dyDescent="0.25">
      <c r="A243" s="8"/>
      <c r="B243" s="8"/>
      <c r="C243" s="8"/>
      <c r="D243" s="8"/>
      <c r="E243" s="8"/>
      <c r="F243" s="1">
        <f t="shared" si="5"/>
        <v>0</v>
      </c>
      <c r="G243" s="8"/>
      <c r="H243" s="8"/>
      <c r="I243" s="8"/>
      <c r="J243" s="8"/>
      <c r="K243" s="8"/>
      <c r="L243" s="10"/>
      <c r="M243" s="10"/>
      <c r="N243" s="8"/>
    </row>
    <row r="244" spans="1:14" ht="15" x14ac:dyDescent="0.25">
      <c r="A244" s="8"/>
      <c r="B244" s="8"/>
      <c r="C244" s="8"/>
      <c r="D244" s="8"/>
      <c r="E244" s="8"/>
      <c r="F244" s="1">
        <f t="shared" si="5"/>
        <v>0</v>
      </c>
      <c r="G244" s="8"/>
      <c r="H244" s="8"/>
      <c r="I244" s="8"/>
      <c r="J244" s="8"/>
      <c r="K244" s="8"/>
      <c r="L244" s="10"/>
      <c r="M244" s="10"/>
      <c r="N244" s="8"/>
    </row>
    <row r="245" spans="1:14" ht="15" x14ac:dyDescent="0.25">
      <c r="A245" s="8"/>
      <c r="B245" s="8"/>
      <c r="C245" s="8"/>
      <c r="D245" s="8"/>
      <c r="E245" s="8"/>
      <c r="F245" s="1">
        <f t="shared" si="5"/>
        <v>0</v>
      </c>
      <c r="G245" s="8"/>
      <c r="H245" s="8"/>
      <c r="I245" s="8"/>
      <c r="J245" s="8"/>
      <c r="K245" s="8"/>
      <c r="L245" s="10"/>
      <c r="M245" s="10"/>
      <c r="N245" s="8"/>
    </row>
    <row r="246" spans="1:14" ht="15" x14ac:dyDescent="0.25">
      <c r="A246" s="8"/>
      <c r="B246" s="8"/>
      <c r="C246" s="8"/>
      <c r="D246" s="8"/>
      <c r="E246" s="8"/>
      <c r="F246" s="1">
        <f t="shared" si="5"/>
        <v>0</v>
      </c>
      <c r="G246" s="8"/>
      <c r="H246" s="8"/>
      <c r="I246" s="8"/>
      <c r="J246" s="8"/>
      <c r="K246" s="8"/>
      <c r="L246" s="10"/>
      <c r="M246" s="10"/>
      <c r="N246" s="8"/>
    </row>
    <row r="247" spans="1:14" ht="15" x14ac:dyDescent="0.25">
      <c r="A247" s="8"/>
      <c r="B247" s="8"/>
      <c r="C247" s="8"/>
      <c r="D247" s="8"/>
      <c r="E247" s="8"/>
      <c r="F247" s="1">
        <f t="shared" si="5"/>
        <v>0</v>
      </c>
      <c r="G247" s="8"/>
      <c r="H247" s="8"/>
      <c r="I247" s="8"/>
      <c r="J247" s="8"/>
      <c r="K247" s="8"/>
      <c r="L247" s="10"/>
      <c r="M247" s="10"/>
      <c r="N247" s="8"/>
    </row>
    <row r="248" spans="1:14" ht="15" x14ac:dyDescent="0.25">
      <c r="A248" s="8"/>
      <c r="B248" s="8"/>
      <c r="C248" s="8"/>
      <c r="D248" s="8"/>
      <c r="E248" s="8"/>
      <c r="F248" s="1">
        <f t="shared" si="5"/>
        <v>0</v>
      </c>
      <c r="G248" s="8"/>
      <c r="H248" s="8"/>
      <c r="I248" s="8"/>
      <c r="J248" s="8"/>
      <c r="K248" s="8"/>
      <c r="L248" s="10"/>
      <c r="M248" s="10"/>
      <c r="N248" s="8"/>
    </row>
    <row r="249" spans="1:14" ht="15" x14ac:dyDescent="0.25">
      <c r="A249" s="8"/>
      <c r="B249" s="8"/>
      <c r="C249" s="8"/>
      <c r="D249" s="8"/>
      <c r="E249" s="8"/>
      <c r="F249" s="1">
        <f t="shared" si="5"/>
        <v>0</v>
      </c>
      <c r="G249" s="8"/>
      <c r="H249" s="8"/>
      <c r="I249" s="8"/>
      <c r="J249" s="8"/>
      <c r="K249" s="8"/>
      <c r="L249" s="10"/>
      <c r="M249" s="10"/>
      <c r="N249" s="8"/>
    </row>
    <row r="250" spans="1:14" ht="15" x14ac:dyDescent="0.25">
      <c r="A250" s="8"/>
      <c r="B250" s="8"/>
      <c r="C250" s="8"/>
      <c r="D250" s="8"/>
      <c r="E250" s="8"/>
      <c r="F250" s="1">
        <f t="shared" si="5"/>
        <v>0</v>
      </c>
      <c r="G250" s="8"/>
      <c r="H250" s="8"/>
      <c r="I250" s="8"/>
      <c r="J250" s="8"/>
      <c r="K250" s="8"/>
      <c r="L250" s="10"/>
      <c r="M250" s="10"/>
      <c r="N250" s="8"/>
    </row>
    <row r="251" spans="1:14" ht="15" x14ac:dyDescent="0.25">
      <c r="A251" s="8"/>
      <c r="B251" s="8"/>
      <c r="C251" s="8"/>
      <c r="D251" s="8"/>
      <c r="E251" s="8"/>
      <c r="F251" s="1">
        <f t="shared" si="5"/>
        <v>0</v>
      </c>
      <c r="G251" s="8"/>
      <c r="H251" s="8"/>
      <c r="I251" s="8"/>
      <c r="J251" s="8"/>
      <c r="K251" s="8"/>
      <c r="L251" s="10"/>
      <c r="M251" s="10"/>
      <c r="N251" s="8"/>
    </row>
    <row r="252" spans="1:14" ht="15" x14ac:dyDescent="0.25">
      <c r="A252" s="8"/>
      <c r="B252" s="8"/>
      <c r="C252" s="8"/>
      <c r="D252" s="8"/>
      <c r="E252" s="8"/>
      <c r="F252" s="1">
        <f t="shared" si="5"/>
        <v>0</v>
      </c>
      <c r="G252" s="8"/>
      <c r="H252" s="8"/>
      <c r="I252" s="8"/>
      <c r="J252" s="8"/>
      <c r="K252" s="8"/>
      <c r="L252" s="10"/>
      <c r="M252" s="10"/>
      <c r="N252" s="8"/>
    </row>
    <row r="253" spans="1:14" ht="15" x14ac:dyDescent="0.25">
      <c r="A253" s="8"/>
      <c r="B253" s="8"/>
      <c r="C253" s="8"/>
      <c r="D253" s="8"/>
      <c r="E253" s="8"/>
      <c r="F253" s="1">
        <f t="shared" si="5"/>
        <v>0</v>
      </c>
      <c r="G253" s="8"/>
      <c r="H253" s="8"/>
      <c r="I253" s="8"/>
      <c r="J253" s="8"/>
      <c r="K253" s="8"/>
      <c r="L253" s="10"/>
      <c r="M253" s="10"/>
      <c r="N253" s="8"/>
    </row>
    <row r="254" spans="1:14" ht="15" x14ac:dyDescent="0.25">
      <c r="A254" s="8"/>
      <c r="B254" s="8"/>
      <c r="C254" s="8"/>
      <c r="D254" s="8"/>
      <c r="E254" s="8"/>
      <c r="F254" s="1">
        <f t="shared" si="5"/>
        <v>0</v>
      </c>
      <c r="G254" s="8"/>
      <c r="H254" s="8"/>
      <c r="I254" s="8"/>
      <c r="J254" s="8"/>
      <c r="K254" s="8"/>
      <c r="L254" s="10"/>
      <c r="M254" s="10"/>
      <c r="N254" s="8"/>
    </row>
    <row r="255" spans="1:14" ht="15" x14ac:dyDescent="0.25">
      <c r="A255" s="8"/>
      <c r="B255" s="8"/>
      <c r="C255" s="8"/>
      <c r="D255" s="8"/>
      <c r="E255" s="8"/>
      <c r="F255" s="1">
        <f t="shared" si="5"/>
        <v>0</v>
      </c>
      <c r="G255" s="8"/>
      <c r="H255" s="8"/>
      <c r="I255" s="8"/>
      <c r="J255" s="8"/>
      <c r="K255" s="8"/>
      <c r="L255" s="10"/>
      <c r="M255" s="10"/>
      <c r="N255" s="8"/>
    </row>
    <row r="256" spans="1:14" ht="15" x14ac:dyDescent="0.25">
      <c r="A256" s="8"/>
      <c r="B256" s="8"/>
      <c r="C256" s="8"/>
      <c r="D256" s="8"/>
      <c r="E256" s="8"/>
      <c r="F256" s="1">
        <f t="shared" si="5"/>
        <v>0</v>
      </c>
      <c r="G256" s="8"/>
      <c r="H256" s="8"/>
      <c r="I256" s="8"/>
      <c r="J256" s="8"/>
      <c r="K256" s="8"/>
      <c r="L256" s="10"/>
      <c r="M256" s="10"/>
      <c r="N256" s="8"/>
    </row>
    <row r="257" spans="1:14" ht="15" x14ac:dyDescent="0.25">
      <c r="A257" s="8"/>
      <c r="B257" s="8"/>
      <c r="C257" s="8"/>
      <c r="D257" s="8"/>
      <c r="E257" s="8"/>
      <c r="F257" s="1">
        <f t="shared" si="5"/>
        <v>0</v>
      </c>
      <c r="G257" s="8"/>
      <c r="H257" s="8"/>
      <c r="I257" s="8"/>
      <c r="J257" s="8"/>
      <c r="K257" s="8"/>
      <c r="L257" s="10"/>
      <c r="M257" s="10"/>
      <c r="N257" s="8"/>
    </row>
    <row r="258" spans="1:14" ht="15" x14ac:dyDescent="0.25">
      <c r="A258" s="8"/>
      <c r="B258" s="8"/>
      <c r="C258" s="8"/>
      <c r="D258" s="8"/>
      <c r="E258" s="8"/>
      <c r="F258" s="1">
        <f t="shared" si="5"/>
        <v>0</v>
      </c>
      <c r="G258" s="8"/>
      <c r="H258" s="8"/>
      <c r="I258" s="8"/>
      <c r="J258" s="8"/>
      <c r="K258" s="8"/>
      <c r="L258" s="10"/>
      <c r="M258" s="10"/>
      <c r="N258" s="8"/>
    </row>
    <row r="259" spans="1:14" ht="15" x14ac:dyDescent="0.25">
      <c r="A259" s="8"/>
      <c r="B259" s="8"/>
      <c r="C259" s="8"/>
      <c r="D259" s="8"/>
      <c r="E259" s="8"/>
      <c r="F259" s="1">
        <f t="shared" si="5"/>
        <v>0</v>
      </c>
      <c r="G259" s="8"/>
      <c r="H259" s="8"/>
      <c r="I259" s="8"/>
      <c r="J259" s="8"/>
      <c r="K259" s="8"/>
      <c r="L259" s="10"/>
      <c r="M259" s="10"/>
      <c r="N259" s="8"/>
    </row>
    <row r="260" spans="1:14" ht="15" x14ac:dyDescent="0.25">
      <c r="A260" s="8"/>
      <c r="B260" s="8"/>
      <c r="C260" s="8"/>
      <c r="D260" s="8"/>
      <c r="E260" s="8"/>
      <c r="F260" s="1">
        <f t="shared" si="5"/>
        <v>0</v>
      </c>
      <c r="G260" s="8"/>
      <c r="H260" s="8"/>
      <c r="I260" s="8"/>
      <c r="J260" s="8"/>
      <c r="K260" s="8"/>
      <c r="L260" s="10"/>
      <c r="M260" s="10"/>
      <c r="N260" s="8"/>
    </row>
    <row r="261" spans="1:14" ht="15" x14ac:dyDescent="0.25">
      <c r="A261" s="8"/>
      <c r="B261" s="8"/>
      <c r="C261" s="8"/>
      <c r="D261" s="8"/>
      <c r="E261" s="8"/>
      <c r="F261" s="1">
        <f t="shared" si="5"/>
        <v>0</v>
      </c>
      <c r="G261" s="8"/>
      <c r="H261" s="8"/>
      <c r="I261" s="8"/>
      <c r="J261" s="8"/>
      <c r="K261" s="8"/>
      <c r="L261" s="10"/>
      <c r="M261" s="10"/>
      <c r="N261" s="8"/>
    </row>
    <row r="262" spans="1:14" ht="15" x14ac:dyDescent="0.25">
      <c r="A262" s="8"/>
      <c r="B262" s="8"/>
      <c r="C262" s="8"/>
      <c r="D262" s="8"/>
      <c r="E262" s="8"/>
      <c r="F262" s="1">
        <f t="shared" si="5"/>
        <v>0</v>
      </c>
      <c r="G262" s="8"/>
      <c r="H262" s="8"/>
      <c r="I262" s="8"/>
      <c r="J262" s="8"/>
      <c r="K262" s="8"/>
      <c r="L262" s="10"/>
      <c r="M262" s="10"/>
      <c r="N262" s="8"/>
    </row>
    <row r="263" spans="1:14" x14ac:dyDescent="0.25">
      <c r="A263" s="8"/>
      <c r="B263" s="8"/>
      <c r="C263" s="8"/>
      <c r="D263" s="8"/>
      <c r="E263" s="8"/>
      <c r="F263" s="8"/>
      <c r="G263" s="105"/>
      <c r="H263" s="8"/>
      <c r="I263" s="9"/>
      <c r="J263" s="8"/>
      <c r="K263" s="8"/>
      <c r="L263" s="10"/>
      <c r="M263" s="80"/>
      <c r="N263" s="8"/>
    </row>
    <row r="264" spans="1:14" x14ac:dyDescent="0.25">
      <c r="A264" s="8"/>
      <c r="B264" s="8"/>
      <c r="C264" s="8"/>
      <c r="D264" s="8"/>
      <c r="E264" s="8"/>
      <c r="F264" s="8"/>
      <c r="G264" s="105"/>
      <c r="H264" s="8"/>
      <c r="I264" s="9"/>
      <c r="J264" s="8"/>
      <c r="K264" s="8"/>
      <c r="L264" s="10"/>
      <c r="M264" s="80"/>
      <c r="N264" s="8"/>
    </row>
    <row r="265" spans="1:14" x14ac:dyDescent="0.25">
      <c r="A265" s="8"/>
      <c r="B265" s="8"/>
      <c r="C265" s="8"/>
      <c r="D265" s="8"/>
      <c r="E265" s="8"/>
      <c r="F265" s="8"/>
      <c r="G265" s="105"/>
      <c r="H265" s="8"/>
      <c r="I265" s="9"/>
      <c r="J265" s="8"/>
      <c r="K265" s="8"/>
      <c r="L265" s="10"/>
      <c r="M265" s="80"/>
      <c r="N265" s="8"/>
    </row>
    <row r="266" spans="1:14" x14ac:dyDescent="0.25">
      <c r="A266" s="8"/>
      <c r="B266" s="8"/>
      <c r="C266" s="8"/>
      <c r="D266" s="8"/>
      <c r="E266" s="8"/>
      <c r="F266" s="8"/>
      <c r="G266" s="105"/>
      <c r="H266" s="8"/>
      <c r="I266" s="9"/>
      <c r="J266" s="8"/>
      <c r="K266" s="8"/>
      <c r="L266" s="10"/>
      <c r="M266" s="80"/>
      <c r="N266" s="8"/>
    </row>
    <row r="267" spans="1:14" x14ac:dyDescent="0.25">
      <c r="A267" s="8"/>
      <c r="B267" s="8"/>
      <c r="C267" s="8"/>
      <c r="D267" s="8"/>
      <c r="E267" s="8"/>
      <c r="F267" s="8"/>
      <c r="G267" s="105"/>
      <c r="H267" s="8"/>
      <c r="I267" s="9"/>
      <c r="J267" s="8"/>
      <c r="K267" s="8"/>
      <c r="L267" s="10"/>
      <c r="M267" s="80"/>
      <c r="N267" s="8"/>
    </row>
    <row r="268" spans="1:14" x14ac:dyDescent="0.25">
      <c r="A268" s="8"/>
      <c r="B268" s="8"/>
      <c r="C268" s="8"/>
      <c r="D268" s="8"/>
      <c r="E268" s="8"/>
      <c r="F268" s="8"/>
      <c r="G268" s="105"/>
      <c r="H268" s="8"/>
      <c r="I268" s="9"/>
      <c r="J268" s="8"/>
      <c r="K268" s="8"/>
      <c r="L268" s="10"/>
      <c r="M268" s="80"/>
      <c r="N268" s="8"/>
    </row>
    <row r="269" spans="1:14" x14ac:dyDescent="0.25">
      <c r="A269" s="8"/>
      <c r="B269" s="8"/>
      <c r="C269" s="8"/>
      <c r="D269" s="8"/>
      <c r="E269" s="8"/>
      <c r="F269" s="8"/>
      <c r="G269" s="105"/>
      <c r="H269" s="8"/>
      <c r="I269" s="9"/>
      <c r="J269" s="8"/>
      <c r="K269" s="8"/>
      <c r="L269" s="10"/>
      <c r="M269" s="80"/>
      <c r="N269" s="8"/>
    </row>
    <row r="270" spans="1:14" x14ac:dyDescent="0.25">
      <c r="A270" s="8"/>
      <c r="B270" s="8"/>
      <c r="C270" s="8"/>
      <c r="D270" s="8"/>
      <c r="E270" s="8"/>
      <c r="F270" s="8"/>
      <c r="G270" s="105"/>
      <c r="H270" s="8"/>
      <c r="I270" s="9"/>
      <c r="J270" s="8"/>
      <c r="K270" s="8"/>
      <c r="L270" s="10"/>
      <c r="M270" s="80"/>
      <c r="N270" s="8"/>
    </row>
    <row r="271" spans="1:14" x14ac:dyDescent="0.25">
      <c r="A271" s="8"/>
      <c r="B271" s="8"/>
      <c r="C271" s="8"/>
      <c r="D271" s="8"/>
      <c r="E271" s="8"/>
      <c r="F271" s="8"/>
      <c r="G271" s="105"/>
      <c r="H271" s="8"/>
      <c r="I271" s="9"/>
      <c r="J271" s="8"/>
      <c r="K271" s="8"/>
      <c r="L271" s="10"/>
      <c r="M271" s="80"/>
      <c r="N271" s="8"/>
    </row>
    <row r="272" spans="1:14" x14ac:dyDescent="0.25">
      <c r="A272" s="8"/>
      <c r="B272" s="8"/>
      <c r="C272" s="8"/>
      <c r="D272" s="8"/>
      <c r="E272" s="8"/>
      <c r="F272" s="8"/>
      <c r="G272" s="105"/>
      <c r="H272" s="8"/>
      <c r="I272" s="9"/>
      <c r="J272" s="8"/>
      <c r="K272" s="8"/>
      <c r="L272" s="10"/>
      <c r="M272" s="80"/>
      <c r="N272" s="8"/>
    </row>
    <row r="273" spans="1:14" x14ac:dyDescent="0.25">
      <c r="A273" s="8"/>
      <c r="B273" s="8"/>
      <c r="C273" s="8"/>
      <c r="D273" s="8"/>
      <c r="E273" s="8"/>
      <c r="F273" s="8"/>
      <c r="G273" s="105"/>
      <c r="H273" s="8"/>
      <c r="I273" s="9"/>
      <c r="J273" s="8"/>
      <c r="K273" s="8"/>
      <c r="L273" s="10"/>
      <c r="M273" s="80"/>
      <c r="N273" s="8"/>
    </row>
    <row r="274" spans="1:14" x14ac:dyDescent="0.25">
      <c r="A274" s="8"/>
      <c r="B274" s="8"/>
      <c r="C274" s="8"/>
      <c r="D274" s="8"/>
      <c r="E274" s="8"/>
      <c r="F274" s="8"/>
      <c r="G274" s="105"/>
      <c r="H274" s="8"/>
      <c r="I274" s="9"/>
      <c r="J274" s="8"/>
      <c r="K274" s="8"/>
      <c r="L274" s="10"/>
      <c r="M274" s="80"/>
      <c r="N274" s="8"/>
    </row>
    <row r="275" spans="1:14" x14ac:dyDescent="0.25">
      <c r="A275" s="8"/>
      <c r="B275" s="8"/>
      <c r="C275" s="8"/>
      <c r="D275" s="8"/>
      <c r="E275" s="8"/>
      <c r="F275" s="8"/>
      <c r="G275" s="105"/>
      <c r="H275" s="8"/>
      <c r="I275" s="9"/>
      <c r="J275" s="8"/>
      <c r="K275" s="8"/>
      <c r="L275" s="10"/>
      <c r="M275" s="80"/>
      <c r="N275" s="8"/>
    </row>
    <row r="276" spans="1:14" x14ac:dyDescent="0.25">
      <c r="A276" s="8"/>
      <c r="B276" s="8"/>
      <c r="C276" s="8"/>
      <c r="D276" s="8"/>
      <c r="E276" s="8"/>
      <c r="F276" s="8"/>
      <c r="G276" s="105"/>
      <c r="H276" s="8"/>
      <c r="I276" s="9"/>
      <c r="J276" s="8"/>
      <c r="K276" s="8"/>
      <c r="L276" s="10"/>
      <c r="M276" s="80"/>
      <c r="N276" s="8"/>
    </row>
    <row r="277" spans="1:14" x14ac:dyDescent="0.25">
      <c r="A277" s="8"/>
      <c r="B277" s="8"/>
      <c r="C277" s="8"/>
      <c r="D277" s="8"/>
      <c r="E277" s="8"/>
      <c r="F277" s="8"/>
      <c r="G277" s="105"/>
      <c r="H277" s="8"/>
      <c r="I277" s="9"/>
      <c r="J277" s="8"/>
      <c r="K277" s="8"/>
      <c r="L277" s="10"/>
      <c r="M277" s="80"/>
      <c r="N277" s="8"/>
    </row>
    <row r="278" spans="1:14" x14ac:dyDescent="0.25">
      <c r="A278" s="8"/>
      <c r="B278" s="8"/>
      <c r="C278" s="8"/>
      <c r="D278" s="8"/>
      <c r="E278" s="8"/>
      <c r="F278" s="8"/>
      <c r="G278" s="105"/>
      <c r="H278" s="8"/>
      <c r="I278" s="9"/>
      <c r="J278" s="8"/>
      <c r="K278" s="8"/>
      <c r="L278" s="10"/>
      <c r="M278" s="80"/>
      <c r="N278" s="8"/>
    </row>
    <row r="279" spans="1:14" x14ac:dyDescent="0.25">
      <c r="A279" s="8"/>
      <c r="B279" s="8"/>
      <c r="C279" s="8"/>
      <c r="D279" s="8"/>
      <c r="E279" s="8"/>
      <c r="F279" s="8"/>
      <c r="G279" s="105"/>
      <c r="H279" s="8"/>
      <c r="I279" s="9"/>
      <c r="J279" s="8"/>
      <c r="K279" s="8"/>
      <c r="L279" s="10"/>
      <c r="M279" s="80"/>
      <c r="N279" s="8"/>
    </row>
    <row r="280" spans="1:14" x14ac:dyDescent="0.25">
      <c r="A280" s="8"/>
      <c r="B280" s="8"/>
      <c r="C280" s="8"/>
      <c r="D280" s="8"/>
      <c r="E280" s="8"/>
      <c r="F280" s="8"/>
      <c r="G280" s="105"/>
      <c r="H280" s="8"/>
      <c r="I280" s="9"/>
      <c r="J280" s="8"/>
      <c r="K280" s="8"/>
      <c r="L280" s="10"/>
      <c r="M280" s="80"/>
      <c r="N280" s="8"/>
    </row>
    <row r="281" spans="1:14" x14ac:dyDescent="0.25">
      <c r="A281" s="8"/>
      <c r="B281" s="8"/>
      <c r="C281" s="8"/>
      <c r="D281" s="8"/>
      <c r="E281" s="8"/>
      <c r="F281" s="8"/>
      <c r="G281" s="105"/>
      <c r="H281" s="8"/>
      <c r="I281" s="9"/>
      <c r="J281" s="8"/>
      <c r="K281" s="8"/>
      <c r="L281" s="10"/>
      <c r="M281" s="80"/>
      <c r="N281" s="8"/>
    </row>
    <row r="282" spans="1:14" x14ac:dyDescent="0.25">
      <c r="A282" s="8"/>
      <c r="B282" s="8"/>
      <c r="C282" s="8"/>
      <c r="D282" s="8"/>
      <c r="E282" s="8"/>
      <c r="F282" s="8"/>
      <c r="G282" s="105"/>
      <c r="H282" s="8"/>
      <c r="I282" s="9"/>
      <c r="J282" s="8"/>
      <c r="K282" s="8"/>
      <c r="L282" s="10"/>
      <c r="M282" s="80"/>
      <c r="N282" s="8"/>
    </row>
    <row r="283" spans="1:14" x14ac:dyDescent="0.25">
      <c r="A283" s="8"/>
      <c r="B283" s="8"/>
      <c r="C283" s="8"/>
      <c r="D283" s="8"/>
      <c r="E283" s="8"/>
      <c r="F283" s="8"/>
      <c r="G283" s="105"/>
      <c r="H283" s="8"/>
      <c r="I283" s="9"/>
      <c r="J283" s="8"/>
      <c r="K283" s="8"/>
      <c r="L283" s="10"/>
      <c r="M283" s="80"/>
      <c r="N283" s="8"/>
    </row>
    <row r="284" spans="1:14" x14ac:dyDescent="0.25">
      <c r="A284" s="8"/>
      <c r="B284" s="8"/>
      <c r="C284" s="8"/>
      <c r="D284" s="8"/>
      <c r="E284" s="8"/>
      <c r="F284" s="8"/>
      <c r="G284" s="105"/>
      <c r="H284" s="8"/>
      <c r="I284" s="9"/>
      <c r="J284" s="8"/>
      <c r="K284" s="8"/>
      <c r="L284" s="10"/>
      <c r="M284" s="80"/>
      <c r="N284" s="8"/>
    </row>
    <row r="285" spans="1:14" x14ac:dyDescent="0.25">
      <c r="A285" s="8"/>
      <c r="B285" s="8"/>
      <c r="C285" s="8"/>
      <c r="D285" s="8"/>
      <c r="E285" s="8"/>
      <c r="F285" s="8"/>
      <c r="G285" s="105"/>
      <c r="H285" s="8"/>
      <c r="I285" s="9"/>
      <c r="J285" s="8"/>
      <c r="K285" s="8"/>
      <c r="L285" s="10"/>
      <c r="M285" s="80"/>
      <c r="N285" s="8"/>
    </row>
    <row r="286" spans="1:14" x14ac:dyDescent="0.25">
      <c r="A286" s="8"/>
      <c r="B286" s="8"/>
      <c r="C286" s="8"/>
      <c r="D286" s="8"/>
      <c r="E286" s="8"/>
      <c r="F286" s="8"/>
      <c r="G286" s="105"/>
      <c r="H286" s="8"/>
      <c r="I286" s="9"/>
      <c r="J286" s="8"/>
      <c r="K286" s="8"/>
      <c r="L286" s="10"/>
      <c r="M286" s="80"/>
      <c r="N286" s="8"/>
    </row>
    <row r="287" spans="1:14" x14ac:dyDescent="0.25">
      <c r="A287" s="8"/>
      <c r="B287" s="8"/>
      <c r="C287" s="8"/>
      <c r="D287" s="8"/>
      <c r="E287" s="8"/>
      <c r="F287" s="8"/>
      <c r="G287" s="105"/>
      <c r="H287" s="8"/>
      <c r="I287" s="9"/>
      <c r="J287" s="8"/>
      <c r="K287" s="8"/>
      <c r="L287" s="10"/>
      <c r="M287" s="80"/>
      <c r="N287" s="8"/>
    </row>
    <row r="288" spans="1:14" x14ac:dyDescent="0.25">
      <c r="A288" s="8"/>
      <c r="B288" s="8"/>
      <c r="C288" s="8"/>
      <c r="D288" s="8"/>
      <c r="E288" s="8"/>
      <c r="F288" s="8"/>
      <c r="G288" s="105"/>
      <c r="H288" s="8"/>
      <c r="I288" s="9"/>
      <c r="J288" s="8"/>
      <c r="K288" s="8"/>
      <c r="L288" s="10"/>
      <c r="M288" s="80"/>
      <c r="N288" s="8"/>
    </row>
    <row r="289" spans="1:14" x14ac:dyDescent="0.25">
      <c r="A289" s="8"/>
      <c r="B289" s="8"/>
      <c r="C289" s="8"/>
      <c r="D289" s="8"/>
      <c r="E289" s="8"/>
      <c r="F289" s="8"/>
      <c r="G289" s="105"/>
      <c r="H289" s="8"/>
      <c r="I289" s="9"/>
      <c r="J289" s="8"/>
      <c r="K289" s="8"/>
      <c r="L289" s="10"/>
      <c r="M289" s="80"/>
      <c r="N289" s="8"/>
    </row>
    <row r="290" spans="1:14" x14ac:dyDescent="0.25">
      <c r="A290" s="8"/>
      <c r="B290" s="8"/>
      <c r="C290" s="8"/>
      <c r="D290" s="8"/>
      <c r="E290" s="8"/>
      <c r="F290" s="8"/>
      <c r="G290" s="105"/>
      <c r="H290" s="8"/>
      <c r="I290" s="9"/>
      <c r="J290" s="8"/>
      <c r="K290" s="8"/>
      <c r="L290" s="10"/>
      <c r="M290" s="80"/>
      <c r="N290" s="8"/>
    </row>
    <row r="291" spans="1:14" x14ac:dyDescent="0.25">
      <c r="A291" s="8"/>
      <c r="B291" s="8"/>
      <c r="C291" s="8"/>
      <c r="D291" s="8"/>
      <c r="E291" s="8"/>
      <c r="F291" s="8"/>
      <c r="G291" s="105"/>
      <c r="H291" s="8"/>
      <c r="I291" s="9"/>
      <c r="J291" s="8"/>
      <c r="K291" s="8"/>
      <c r="L291" s="10"/>
      <c r="M291" s="80"/>
      <c r="N291" s="8"/>
    </row>
    <row r="292" spans="1:14" x14ac:dyDescent="0.25">
      <c r="A292" s="8"/>
      <c r="B292" s="8"/>
      <c r="C292" s="8"/>
      <c r="D292" s="8"/>
      <c r="E292" s="8"/>
      <c r="F292" s="8"/>
      <c r="G292" s="105"/>
      <c r="H292" s="8"/>
      <c r="I292" s="9"/>
      <c r="J292" s="8"/>
      <c r="K292" s="8"/>
      <c r="L292" s="10"/>
      <c r="M292" s="80"/>
      <c r="N292" s="8"/>
    </row>
    <row r="293" spans="1:14" x14ac:dyDescent="0.25">
      <c r="A293" s="8"/>
      <c r="B293" s="8"/>
      <c r="C293" s="8"/>
      <c r="D293" s="8"/>
      <c r="E293" s="8"/>
      <c r="F293" s="8"/>
      <c r="G293" s="105"/>
      <c r="H293" s="8"/>
      <c r="I293" s="9"/>
      <c r="J293" s="8"/>
      <c r="K293" s="8"/>
      <c r="L293" s="10"/>
      <c r="M293" s="80"/>
      <c r="N293" s="8"/>
    </row>
    <row r="294" spans="1:14" x14ac:dyDescent="0.25">
      <c r="A294" s="8"/>
      <c r="B294" s="8"/>
      <c r="C294" s="8"/>
      <c r="D294" s="8"/>
      <c r="E294" s="8"/>
      <c r="F294" s="8"/>
      <c r="G294" s="105"/>
      <c r="H294" s="8"/>
      <c r="I294" s="9"/>
      <c r="J294" s="8"/>
      <c r="K294" s="8"/>
      <c r="L294" s="10"/>
      <c r="M294" s="80"/>
      <c r="N294" s="8"/>
    </row>
    <row r="295" spans="1:14" x14ac:dyDescent="0.25">
      <c r="A295" s="8"/>
      <c r="B295" s="8"/>
      <c r="C295" s="8"/>
      <c r="D295" s="8"/>
      <c r="E295" s="8"/>
      <c r="F295" s="8"/>
      <c r="G295" s="105"/>
      <c r="H295" s="8"/>
      <c r="I295" s="9"/>
      <c r="J295" s="8"/>
      <c r="K295" s="8"/>
      <c r="L295" s="10"/>
      <c r="M295" s="80"/>
      <c r="N295" s="8"/>
    </row>
    <row r="296" spans="1:14" x14ac:dyDescent="0.25">
      <c r="A296" s="8"/>
      <c r="B296" s="8"/>
      <c r="C296" s="8"/>
      <c r="D296" s="8"/>
      <c r="E296" s="8"/>
      <c r="F296" s="8"/>
      <c r="G296" s="105"/>
      <c r="H296" s="8"/>
      <c r="I296" s="9"/>
      <c r="J296" s="8"/>
      <c r="K296" s="8"/>
      <c r="L296" s="10"/>
      <c r="M296" s="80"/>
      <c r="N296" s="8"/>
    </row>
  </sheetData>
  <sheetProtection algorithmName="SHA-512" hashValue="m6qeLx/9m9+mqGkpVdieZZ+TG6Es3vO4IhctO22emCXzn1GPbqhNxlpSmzGT/m4KrEKFPsbgwA+CXt3AncsPWA==" saltValue="EXV6pCPbCqjDtvH+oBMRaA==" spinCount="100000" sheet="1" objects="1" scenarios="1"/>
  <autoFilter ref="A2:E25">
    <filterColumn colId="3">
      <customFilters>
        <customFilter operator="greaterThanOrEqual" val="1"/>
      </customFilters>
    </filterColumn>
  </autoFilter>
  <sortState ref="B3:J17">
    <sortCondition ref="B3:B17"/>
  </sortState>
  <customSheetViews>
    <customSheetView guid="{E0BBFA15-3A77-418B-869D-C4539CCFECED}" showPageBreaks="1" fitToPage="1" printArea="1" filter="1" showAutoFilter="1" hiddenColumns="1" topLeftCell="G1">
      <pane ySplit="2" topLeftCell="A13" activePane="bottomLeft" state="frozen"/>
      <selection pane="bottomLeft" activeCell="C39" sqref="C39"/>
      <pageMargins left="0.70866141732283472" right="0.70866141732283472" top="0.78740157480314965" bottom="0.78740157480314965" header="0.31496062992125984" footer="0.31496062992125984"/>
      <printOptions gridLines="1"/>
      <pageSetup paperSize="9" fitToHeight="0" orientation="portrait" r:id="rId1"/>
      <headerFooter>
        <oddHeader>&amp;L&amp;P von &amp;N&amp;R&amp;D</oddHeader>
      </headerFooter>
      <autoFilter ref="A2:E268">
        <filterColumn colId="3">
          <customFilters>
            <customFilter operator="greaterThanOrEqual" val="1"/>
          </customFilters>
        </filterColumn>
      </autoFilter>
    </customSheetView>
  </customSheetViews>
  <mergeCells count="1">
    <mergeCell ref="G1:K1"/>
  </mergeCells>
  <conditionalFormatting sqref="H3:H29">
    <cfRule type="cellIs" dxfId="8" priority="82" operator="equal">
      <formula>3</formula>
    </cfRule>
    <cfRule type="cellIs" dxfId="7" priority="83" operator="equal">
      <formula>2</formula>
    </cfRule>
    <cfRule type="cellIs" dxfId="6" priority="84" operator="equal">
      <formula>1</formula>
    </cfRule>
  </conditionalFormatting>
  <hyperlinks>
    <hyperlink ref="N4" r:id="rId2"/>
    <hyperlink ref="N5" r:id="rId3"/>
    <hyperlink ref="N7" r:id="rId4"/>
    <hyperlink ref="N12" r:id="rId5"/>
    <hyperlink ref="N26" r:id="rId6" display="Hilfe"/>
    <hyperlink ref="N27" r:id="rId7" display="Hilfe"/>
    <hyperlink ref="N28" r:id="rId8" display="Hilfe"/>
    <hyperlink ref="N29" r:id="rId9" display="Hilfe"/>
    <hyperlink ref="N6" r:id="rId10"/>
    <hyperlink ref="N14" r:id="rId11"/>
    <hyperlink ref="N19" r:id="rId12"/>
    <hyperlink ref="N20" r:id="rId13"/>
    <hyperlink ref="N8" r:id="rId14"/>
    <hyperlink ref="N9" r:id="rId15"/>
    <hyperlink ref="N10" r:id="rId16"/>
    <hyperlink ref="N11" r:id="rId17"/>
    <hyperlink ref="N15" r:id="rId18"/>
    <hyperlink ref="N16" r:id="rId19"/>
    <hyperlink ref="N17" r:id="rId20"/>
    <hyperlink ref="N18" r:id="rId21"/>
    <hyperlink ref="N22" r:id="rId22"/>
    <hyperlink ref="N23" r:id="rId23"/>
    <hyperlink ref="N24" r:id="rId24"/>
    <hyperlink ref="N25" r:id="rId25"/>
  </hyperlinks>
  <printOptions gridLines="1"/>
  <pageMargins left="0.70866141732283472" right="0.70866141732283472" top="0.78740157480314965" bottom="0.78740157480314965" header="0.31496062992125984" footer="0.31496062992125984"/>
  <pageSetup paperSize="9" fitToHeight="0" orientation="portrait" r:id="rId26"/>
  <headerFooter>
    <oddHeader>&amp;L&amp;P von &amp;N&amp;R&amp;D</oddHeader>
  </headerFooter>
  <drawing r:id="rId27"/>
  <legacyDrawing r:id="rId28"/>
  <controls>
    <mc:AlternateContent xmlns:mc="http://schemas.openxmlformats.org/markup-compatibility/2006">
      <mc:Choice Requires="x14">
        <control shapeId="1031" r:id="rId29" name="btnPlanBericht">
          <controlPr defaultSize="0" disabled="1" autoLine="0" r:id="rId30">
            <anchor moveWithCells="1">
              <from>
                <xdr:col>14</xdr:col>
                <xdr:colOff>476250</xdr:colOff>
                <xdr:row>0</xdr:row>
                <xdr:rowOff>142875</xdr:rowOff>
              </from>
              <to>
                <xdr:col>16</xdr:col>
                <xdr:colOff>628650</xdr:colOff>
                <xdr:row>1</xdr:row>
                <xdr:rowOff>247650</xdr:rowOff>
              </to>
            </anchor>
          </controlPr>
        </control>
      </mc:Choice>
      <mc:Fallback>
        <control shapeId="1031" r:id="rId29" name="btnPlanBericht"/>
      </mc:Fallback>
    </mc:AlternateContent>
  </control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5" filterMode="1">
    <pageSetUpPr fitToPage="1"/>
  </sheetPr>
  <dimension ref="A1:DG62"/>
  <sheetViews>
    <sheetView topLeftCell="G1" zoomScaleNormal="100" zoomScaleSheetLayoutView="100" workbookViewId="0">
      <pane ySplit="2" topLeftCell="A21" activePane="bottomLeft" state="frozen"/>
      <selection activeCell="G1" sqref="G1"/>
      <selection pane="bottomLeft" activeCell="H25" sqref="H25"/>
    </sheetView>
  </sheetViews>
  <sheetFormatPr baseColWidth="10" defaultRowHeight="15" outlineLevelCol="1" x14ac:dyDescent="0.25"/>
  <cols>
    <col min="1" max="1" width="12.85546875" style="11" hidden="1" customWidth="1" outlineLevel="1"/>
    <col min="2" max="3" width="7.7109375" style="11" hidden="1" customWidth="1" outlineLevel="1"/>
    <col min="4" max="4" width="14.42578125" style="11" hidden="1" customWidth="1" outlineLevel="1"/>
    <col min="5" max="6" width="8" style="11" hidden="1" customWidth="1" outlineLevel="1"/>
    <col min="7" max="7" width="37.85546875" style="8" customWidth="1" collapsed="1"/>
    <col min="8" max="8" width="8.7109375" style="8" customWidth="1"/>
    <col min="9" max="9" width="34.28515625" style="8" customWidth="1"/>
    <col min="10" max="10" width="9.42578125" style="8" bestFit="1" customWidth="1"/>
    <col min="11" max="11" width="13" style="8" customWidth="1"/>
    <col min="12" max="12" width="11" style="8" customWidth="1"/>
    <col min="13" max="13" width="5.28515625" style="8" bestFit="1" customWidth="1"/>
    <col min="14" max="14" width="10.140625" style="8" bestFit="1" customWidth="1"/>
    <col min="15" max="16384" width="11.42578125" style="8"/>
  </cols>
  <sheetData>
    <row r="1" spans="1:111" ht="21" x14ac:dyDescent="0.35">
      <c r="A1" s="11">
        <v>1</v>
      </c>
      <c r="F1" s="36"/>
      <c r="G1" s="120" t="str">
        <f>'Stammdaten der Messung'!A1</f>
        <v>Prüfung eines Messvorgangs</v>
      </c>
      <c r="H1" s="120"/>
      <c r="I1" s="120"/>
      <c r="J1" s="120"/>
      <c r="K1" s="120"/>
      <c r="L1" s="11"/>
      <c r="M1" s="11"/>
    </row>
    <row r="2" spans="1:111" ht="27.75" customHeight="1" thickBot="1" x14ac:dyDescent="0.3">
      <c r="A2" s="4" t="s">
        <v>27</v>
      </c>
      <c r="B2" s="4">
        <v>2</v>
      </c>
      <c r="C2" s="4" t="s">
        <v>37</v>
      </c>
      <c r="D2" s="4" t="s">
        <v>5</v>
      </c>
      <c r="E2" s="4" t="s">
        <v>10</v>
      </c>
      <c r="F2" s="5" t="s">
        <v>20</v>
      </c>
      <c r="G2" s="44" t="s">
        <v>1</v>
      </c>
      <c r="H2" s="45" t="s">
        <v>22</v>
      </c>
      <c r="I2" s="45" t="s">
        <v>2</v>
      </c>
      <c r="J2" s="46" t="s">
        <v>4</v>
      </c>
      <c r="K2" s="46" t="s">
        <v>229</v>
      </c>
      <c r="L2" s="45" t="s">
        <v>55</v>
      </c>
      <c r="M2" s="11"/>
    </row>
    <row r="3" spans="1:111" ht="33" thickTop="1" thickBot="1" x14ac:dyDescent="0.3">
      <c r="A3" s="11">
        <v>1</v>
      </c>
      <c r="B3" s="1">
        <v>210000</v>
      </c>
      <c r="C3" s="1"/>
      <c r="D3" s="1">
        <v>2</v>
      </c>
      <c r="E3" s="1"/>
      <c r="F3" s="1">
        <f>IF(OR(K3="J",K3="j",K3="Ja",K3="JA",K3="ja"),1,0)</f>
        <v>0</v>
      </c>
      <c r="G3" s="65" t="s">
        <v>8</v>
      </c>
      <c r="H3" s="38">
        <f>MAX(H4:H8)</f>
        <v>0</v>
      </c>
      <c r="I3" s="38"/>
      <c r="J3" s="38"/>
      <c r="K3" s="38"/>
      <c r="L3" s="39"/>
      <c r="M3" s="40"/>
      <c r="N3" s="9"/>
      <c r="O3" s="9"/>
      <c r="P3" s="9"/>
      <c r="Q3" s="9"/>
      <c r="DG3" s="29"/>
    </row>
    <row r="4" spans="1:111" ht="48" thickTop="1" x14ac:dyDescent="0.25">
      <c r="A4" s="31">
        <v>1</v>
      </c>
      <c r="B4" s="1">
        <v>210010</v>
      </c>
      <c r="C4" s="1">
        <v>3</v>
      </c>
      <c r="D4" s="1">
        <v>2</v>
      </c>
      <c r="E4" s="1"/>
      <c r="F4" s="1">
        <f t="shared" ref="F4:F44" si="0">IF(OR(K4="J",K4="j",K4="Ja",K4="JA",K4="ja"),1,0)</f>
        <v>0</v>
      </c>
      <c r="G4" s="91" t="s">
        <v>181</v>
      </c>
      <c r="H4" s="58"/>
      <c r="I4" s="18"/>
      <c r="J4" s="62" t="s">
        <v>29</v>
      </c>
      <c r="K4" s="54"/>
      <c r="L4" s="3" t="s">
        <v>60</v>
      </c>
      <c r="M4" s="60" t="s">
        <v>197</v>
      </c>
      <c r="N4" s="61"/>
    </row>
    <row r="5" spans="1:111" ht="31.5" x14ac:dyDescent="0.25">
      <c r="A5" s="31">
        <v>1</v>
      </c>
      <c r="B5" s="1">
        <v>210020</v>
      </c>
      <c r="C5" s="1">
        <v>3</v>
      </c>
      <c r="D5" s="1">
        <v>2</v>
      </c>
      <c r="E5" s="1"/>
      <c r="F5" s="1">
        <f t="shared" si="0"/>
        <v>0</v>
      </c>
      <c r="G5" s="73" t="s">
        <v>62</v>
      </c>
      <c r="H5" s="58"/>
      <c r="I5" s="18"/>
      <c r="J5" s="34" t="s">
        <v>29</v>
      </c>
      <c r="K5" s="54"/>
      <c r="L5" s="3" t="s">
        <v>61</v>
      </c>
      <c r="M5" s="60" t="s">
        <v>197</v>
      </c>
    </row>
    <row r="6" spans="1:111" ht="110.25" x14ac:dyDescent="0.25">
      <c r="A6" s="31">
        <v>1</v>
      </c>
      <c r="B6" s="1">
        <v>210030</v>
      </c>
      <c r="C6" s="1">
        <v>3</v>
      </c>
      <c r="D6" s="1">
        <v>2</v>
      </c>
      <c r="E6" s="1"/>
      <c r="F6" s="1">
        <f t="shared" si="0"/>
        <v>0</v>
      </c>
      <c r="G6" s="73" t="s">
        <v>176</v>
      </c>
      <c r="H6" s="58"/>
      <c r="I6" s="18"/>
      <c r="J6" s="34" t="s">
        <v>29</v>
      </c>
      <c r="K6" s="54"/>
      <c r="L6" s="3" t="s">
        <v>63</v>
      </c>
      <c r="M6" s="60" t="s">
        <v>197</v>
      </c>
      <c r="N6" s="61" t="str">
        <f>IF(ISBLANK(InterneDaten!$B$5),HYPERLINK("http://www.resymesa.de","ReSyMeSa"),HYPERLINK("http://www.resymesa.de/resymesa/ModulStelleDetails.aspx?M=4&amp;NR="&amp;InterneDaten!$B$5,"ReSyMeSa"))</f>
        <v>ReSyMeSa</v>
      </c>
    </row>
    <row r="7" spans="1:111" ht="47.25" x14ac:dyDescent="0.25">
      <c r="A7" s="31">
        <v>1</v>
      </c>
      <c r="B7" s="1">
        <v>210040</v>
      </c>
      <c r="C7" s="1">
        <v>3</v>
      </c>
      <c r="D7" s="1">
        <v>2</v>
      </c>
      <c r="E7" s="1"/>
      <c r="F7" s="1">
        <f t="shared" si="0"/>
        <v>0</v>
      </c>
      <c r="G7" s="69" t="s">
        <v>64</v>
      </c>
      <c r="H7" s="58"/>
      <c r="I7" s="18"/>
      <c r="J7" s="34" t="s">
        <v>29</v>
      </c>
      <c r="K7" s="54"/>
      <c r="L7" s="81" t="str">
        <f>"1.8"</f>
        <v>1.8</v>
      </c>
      <c r="M7" s="60" t="s">
        <v>197</v>
      </c>
    </row>
    <row r="8" spans="1:111" ht="63" x14ac:dyDescent="0.25">
      <c r="A8" s="31">
        <v>1</v>
      </c>
      <c r="B8" s="1">
        <v>210050</v>
      </c>
      <c r="C8" s="1">
        <v>3</v>
      </c>
      <c r="D8" s="1">
        <v>2</v>
      </c>
      <c r="E8" s="1"/>
      <c r="F8" s="1">
        <f t="shared" si="0"/>
        <v>0</v>
      </c>
      <c r="G8" s="69" t="s">
        <v>45</v>
      </c>
      <c r="H8" s="58"/>
      <c r="I8" s="18"/>
      <c r="J8" s="34" t="s">
        <v>29</v>
      </c>
      <c r="K8" s="54"/>
      <c r="L8" s="3" t="str">
        <f>"1.5"</f>
        <v>1.5</v>
      </c>
      <c r="M8" s="60" t="s">
        <v>197</v>
      </c>
    </row>
    <row r="9" spans="1:111" ht="32.25" thickBot="1" x14ac:dyDescent="0.3">
      <c r="A9" s="31">
        <v>1</v>
      </c>
      <c r="B9" s="1">
        <v>210080</v>
      </c>
      <c r="C9" s="1">
        <v>3</v>
      </c>
      <c r="D9" s="1">
        <v>2</v>
      </c>
      <c r="E9" s="1"/>
      <c r="F9" s="1">
        <f t="shared" si="0"/>
        <v>0</v>
      </c>
      <c r="G9" s="69" t="s">
        <v>66</v>
      </c>
      <c r="H9" s="58"/>
      <c r="I9" s="18"/>
      <c r="J9" s="34" t="s">
        <v>29</v>
      </c>
      <c r="K9" s="54"/>
      <c r="L9" s="2" t="s">
        <v>67</v>
      </c>
      <c r="M9" s="60" t="s">
        <v>197</v>
      </c>
    </row>
    <row r="10" spans="1:111" ht="33" thickTop="1" thickBot="1" x14ac:dyDescent="0.3">
      <c r="A10" s="11">
        <v>0</v>
      </c>
      <c r="B10" s="1">
        <v>220000</v>
      </c>
      <c r="C10" s="1">
        <v>3</v>
      </c>
      <c r="D10" s="1">
        <v>2</v>
      </c>
      <c r="E10" s="1"/>
      <c r="F10" s="1">
        <f t="shared" si="0"/>
        <v>0</v>
      </c>
      <c r="G10" s="37" t="s">
        <v>46</v>
      </c>
      <c r="H10" s="38">
        <f>MAX(H11:H14)</f>
        <v>0</v>
      </c>
      <c r="I10" s="38"/>
      <c r="J10" s="38"/>
      <c r="K10" s="38"/>
      <c r="L10" s="39"/>
      <c r="M10" s="40"/>
      <c r="DG10" s="29"/>
    </row>
    <row r="11" spans="1:111" ht="79.5" thickTop="1" x14ac:dyDescent="0.25">
      <c r="A11" s="31">
        <v>1</v>
      </c>
      <c r="B11" s="1">
        <v>220010</v>
      </c>
      <c r="C11" s="1">
        <v>3</v>
      </c>
      <c r="D11" s="1">
        <v>2</v>
      </c>
      <c r="E11" s="1"/>
      <c r="F11" s="1">
        <f t="shared" si="0"/>
        <v>0</v>
      </c>
      <c r="G11" s="87" t="s">
        <v>48</v>
      </c>
      <c r="H11" s="86"/>
      <c r="I11" s="18"/>
      <c r="J11" s="34" t="s">
        <v>29</v>
      </c>
      <c r="K11" s="74"/>
      <c r="L11" s="82" t="str">
        <f>"3.1"</f>
        <v>3.1</v>
      </c>
      <c r="M11" s="60" t="s">
        <v>197</v>
      </c>
      <c r="DG11" s="29"/>
    </row>
    <row r="12" spans="1:111" ht="15.75" x14ac:dyDescent="0.25">
      <c r="A12" s="31">
        <v>1</v>
      </c>
      <c r="B12" s="1">
        <v>220020</v>
      </c>
      <c r="C12" s="1">
        <v>3</v>
      </c>
      <c r="D12" s="1">
        <v>2</v>
      </c>
      <c r="E12" s="1"/>
      <c r="F12" s="1">
        <f t="shared" si="0"/>
        <v>0</v>
      </c>
      <c r="G12" s="87" t="s">
        <v>47</v>
      </c>
      <c r="H12" s="86"/>
      <c r="I12" s="18"/>
      <c r="J12" s="34" t="s">
        <v>29</v>
      </c>
      <c r="K12" s="74"/>
      <c r="L12" s="82" t="str">
        <f>"3.3"</f>
        <v>3.3</v>
      </c>
      <c r="M12" s="60" t="s">
        <v>197</v>
      </c>
      <c r="DG12" s="29"/>
    </row>
    <row r="13" spans="1:111" ht="63" x14ac:dyDescent="0.25">
      <c r="A13" s="31">
        <v>1</v>
      </c>
      <c r="B13" s="1">
        <v>220040</v>
      </c>
      <c r="C13" s="1">
        <v>3</v>
      </c>
      <c r="D13" s="1">
        <v>2</v>
      </c>
      <c r="E13" s="1"/>
      <c r="F13" s="1">
        <f t="shared" si="0"/>
        <v>0</v>
      </c>
      <c r="G13" s="87" t="s">
        <v>182</v>
      </c>
      <c r="H13" s="86"/>
      <c r="I13" s="18"/>
      <c r="J13" s="34" t="s">
        <v>29</v>
      </c>
      <c r="K13" s="74"/>
      <c r="L13" s="82" t="str">
        <f>"3.3.4"</f>
        <v>3.3.4</v>
      </c>
      <c r="M13" s="60" t="s">
        <v>197</v>
      </c>
      <c r="DG13" s="29"/>
    </row>
    <row r="14" spans="1:111" ht="32.25" thickBot="1" x14ac:dyDescent="0.3">
      <c r="A14" s="31">
        <v>1</v>
      </c>
      <c r="B14" s="1">
        <v>220050</v>
      </c>
      <c r="C14" s="1">
        <v>3</v>
      </c>
      <c r="D14" s="1">
        <v>2</v>
      </c>
      <c r="E14" s="1"/>
      <c r="F14" s="1">
        <f t="shared" si="0"/>
        <v>0</v>
      </c>
      <c r="G14" s="87" t="s">
        <v>68</v>
      </c>
      <c r="H14" s="86"/>
      <c r="I14" s="18"/>
      <c r="J14" s="34" t="s">
        <v>29</v>
      </c>
      <c r="K14" s="74"/>
      <c r="L14" s="82" t="str">
        <f>"3.3.5"</f>
        <v>3.3.5</v>
      </c>
      <c r="M14" s="60" t="s">
        <v>197</v>
      </c>
      <c r="DG14" s="29"/>
    </row>
    <row r="15" spans="1:111" ht="33" thickTop="1" thickBot="1" x14ac:dyDescent="0.3">
      <c r="A15" s="11">
        <v>1</v>
      </c>
      <c r="B15" s="1">
        <v>230000</v>
      </c>
      <c r="C15" s="1">
        <v>3</v>
      </c>
      <c r="D15" s="1">
        <v>2</v>
      </c>
      <c r="E15" s="1"/>
      <c r="F15" s="1">
        <f t="shared" si="0"/>
        <v>0</v>
      </c>
      <c r="G15" s="65" t="s">
        <v>69</v>
      </c>
      <c r="H15" s="38">
        <f>MAX(H16:H19)</f>
        <v>0</v>
      </c>
      <c r="I15" s="41"/>
      <c r="J15" s="42"/>
      <c r="K15" s="42"/>
      <c r="L15" s="43"/>
      <c r="M15" s="40"/>
      <c r="DG15" s="29"/>
    </row>
    <row r="16" spans="1:111" ht="79.5" thickTop="1" x14ac:dyDescent="0.25">
      <c r="A16" s="31">
        <v>1</v>
      </c>
      <c r="B16" s="1">
        <v>230010</v>
      </c>
      <c r="C16" s="1">
        <v>3</v>
      </c>
      <c r="D16" s="1">
        <v>2</v>
      </c>
      <c r="E16" s="1"/>
      <c r="F16" s="1">
        <f t="shared" si="0"/>
        <v>0</v>
      </c>
      <c r="G16" s="69" t="s">
        <v>48</v>
      </c>
      <c r="H16" s="58"/>
      <c r="I16" s="18"/>
      <c r="J16" s="34" t="s">
        <v>29</v>
      </c>
      <c r="K16" s="54"/>
      <c r="L16" s="3" t="str">
        <f>"4"</f>
        <v>4</v>
      </c>
      <c r="M16" s="60" t="s">
        <v>197</v>
      </c>
    </row>
    <row r="17" spans="1:111" ht="47.25" x14ac:dyDescent="0.25">
      <c r="A17" s="31">
        <v>1</v>
      </c>
      <c r="B17" s="1">
        <v>230020</v>
      </c>
      <c r="C17" s="1">
        <v>3</v>
      </c>
      <c r="D17" s="1">
        <v>2</v>
      </c>
      <c r="E17" s="1"/>
      <c r="F17" s="1">
        <f t="shared" si="0"/>
        <v>0</v>
      </c>
      <c r="G17" s="69" t="s">
        <v>49</v>
      </c>
      <c r="H17" s="58"/>
      <c r="I17" s="18"/>
      <c r="J17" s="34" t="s">
        <v>29</v>
      </c>
      <c r="K17" s="54"/>
      <c r="L17" s="3" t="str">
        <f>"5.2.1"</f>
        <v>5.2.1</v>
      </c>
      <c r="M17" s="60" t="s">
        <v>197</v>
      </c>
    </row>
    <row r="18" spans="1:111" ht="47.25" x14ac:dyDescent="0.25">
      <c r="A18" s="33">
        <v>1</v>
      </c>
      <c r="B18" s="1">
        <v>230030</v>
      </c>
      <c r="C18" s="1">
        <v>3</v>
      </c>
      <c r="D18" s="1">
        <v>2</v>
      </c>
      <c r="E18" s="15"/>
      <c r="F18" s="1">
        <f t="shared" si="0"/>
        <v>0</v>
      </c>
      <c r="G18" s="69" t="s">
        <v>70</v>
      </c>
      <c r="H18" s="86"/>
      <c r="I18" s="18"/>
      <c r="J18" s="34" t="s">
        <v>29</v>
      </c>
      <c r="K18" s="75"/>
      <c r="L18" s="49" t="str">
        <f>"5.3.4"</f>
        <v>5.3.4</v>
      </c>
      <c r="M18" s="60" t="s">
        <v>197</v>
      </c>
    </row>
    <row r="19" spans="1:111" ht="63.75" thickBot="1" x14ac:dyDescent="0.3">
      <c r="A19" s="33">
        <v>1</v>
      </c>
      <c r="B19" s="1">
        <v>230040</v>
      </c>
      <c r="C19" s="1">
        <v>3</v>
      </c>
      <c r="D19" s="1">
        <v>2</v>
      </c>
      <c r="E19" s="15"/>
      <c r="F19" s="1">
        <f t="shared" si="0"/>
        <v>0</v>
      </c>
      <c r="G19" s="69" t="s">
        <v>178</v>
      </c>
      <c r="H19" s="86"/>
      <c r="I19" s="18"/>
      <c r="J19" s="34" t="s">
        <v>29</v>
      </c>
      <c r="K19" s="75"/>
      <c r="L19" s="49" t="str">
        <f>"5.3.6"</f>
        <v>5.3.6</v>
      </c>
      <c r="M19" s="60" t="s">
        <v>197</v>
      </c>
      <c r="DG19" s="29"/>
    </row>
    <row r="20" spans="1:111" ht="33" thickTop="1" thickBot="1" x14ac:dyDescent="0.3">
      <c r="A20" s="30">
        <v>0</v>
      </c>
      <c r="B20" s="1">
        <v>240000</v>
      </c>
      <c r="C20" s="1">
        <v>3</v>
      </c>
      <c r="D20" s="1">
        <v>2</v>
      </c>
      <c r="E20" s="15"/>
      <c r="F20" s="1">
        <f t="shared" si="0"/>
        <v>0</v>
      </c>
      <c r="G20" s="72" t="s">
        <v>24</v>
      </c>
      <c r="H20" s="38">
        <f>H21</f>
        <v>0</v>
      </c>
      <c r="I20" s="50"/>
      <c r="J20" s="51"/>
      <c r="K20" s="51"/>
      <c r="L20" s="52"/>
      <c r="M20" s="53"/>
      <c r="DG20" s="29"/>
    </row>
    <row r="21" spans="1:111" ht="48.75" thickTop="1" thickBot="1" x14ac:dyDescent="0.3">
      <c r="A21" s="33">
        <v>1</v>
      </c>
      <c r="B21" s="1">
        <v>240010</v>
      </c>
      <c r="C21" s="1">
        <v>3</v>
      </c>
      <c r="D21" s="1">
        <v>2</v>
      </c>
      <c r="E21" s="15"/>
      <c r="F21" s="1">
        <f t="shared" si="0"/>
        <v>0</v>
      </c>
      <c r="G21" s="70" t="s">
        <v>174</v>
      </c>
      <c r="H21" s="58"/>
      <c r="I21" s="18"/>
      <c r="J21" s="34" t="s">
        <v>29</v>
      </c>
      <c r="K21" s="55"/>
      <c r="L21" s="17"/>
      <c r="M21" s="60" t="s">
        <v>197</v>
      </c>
    </row>
    <row r="22" spans="1:111" ht="33" thickTop="1" thickBot="1" x14ac:dyDescent="0.3">
      <c r="A22" s="30">
        <v>0</v>
      </c>
      <c r="B22" s="1">
        <v>250000</v>
      </c>
      <c r="C22" s="1">
        <v>3</v>
      </c>
      <c r="D22" s="1">
        <v>2</v>
      </c>
      <c r="E22" s="15"/>
      <c r="F22" s="1">
        <f t="shared" si="0"/>
        <v>0</v>
      </c>
      <c r="G22" s="72" t="s">
        <v>74</v>
      </c>
      <c r="H22" s="38">
        <f>MAX(H23:H31)</f>
        <v>0</v>
      </c>
      <c r="I22" s="50"/>
      <c r="J22" s="51"/>
      <c r="K22" s="51"/>
      <c r="L22" s="52"/>
      <c r="M22" s="53"/>
      <c r="DG22" s="29"/>
    </row>
    <row r="23" spans="1:111" ht="32.25" thickTop="1" x14ac:dyDescent="0.25">
      <c r="A23" s="33">
        <v>1</v>
      </c>
      <c r="B23" s="1">
        <v>250010</v>
      </c>
      <c r="C23" s="1">
        <v>3</v>
      </c>
      <c r="D23" s="1">
        <v>2</v>
      </c>
      <c r="E23" s="15"/>
      <c r="F23" s="1">
        <f t="shared" si="0"/>
        <v>0</v>
      </c>
      <c r="G23" s="70" t="s">
        <v>160</v>
      </c>
      <c r="H23" s="58"/>
      <c r="I23" s="18"/>
      <c r="J23" s="34" t="s">
        <v>29</v>
      </c>
      <c r="K23" s="55"/>
      <c r="L23" s="84" t="s">
        <v>71</v>
      </c>
      <c r="M23" s="60" t="s">
        <v>197</v>
      </c>
    </row>
    <row r="24" spans="1:111" ht="31.5" x14ac:dyDescent="0.25">
      <c r="A24" s="33">
        <v>1</v>
      </c>
      <c r="B24" s="1">
        <v>250020</v>
      </c>
      <c r="C24" s="1">
        <v>3</v>
      </c>
      <c r="D24" s="1">
        <v>2</v>
      </c>
      <c r="E24" s="15"/>
      <c r="F24" s="1">
        <f t="shared" si="0"/>
        <v>0</v>
      </c>
      <c r="G24" s="70" t="s">
        <v>50</v>
      </c>
      <c r="H24" s="58"/>
      <c r="I24" s="18"/>
      <c r="J24" s="34" t="s">
        <v>29</v>
      </c>
      <c r="K24" s="55"/>
      <c r="L24" s="85" t="str">
        <f>"6.1.2"</f>
        <v>6.1.2</v>
      </c>
      <c r="M24" s="60" t="s">
        <v>197</v>
      </c>
    </row>
    <row r="25" spans="1:111" ht="63" x14ac:dyDescent="0.25">
      <c r="A25" s="33">
        <v>1</v>
      </c>
      <c r="B25" s="1">
        <v>250030</v>
      </c>
      <c r="C25" s="1">
        <v>3</v>
      </c>
      <c r="D25" s="1">
        <v>2</v>
      </c>
      <c r="E25" s="15"/>
      <c r="F25" s="1">
        <f t="shared" si="0"/>
        <v>0</v>
      </c>
      <c r="G25" s="70" t="s">
        <v>72</v>
      </c>
      <c r="H25" s="58"/>
      <c r="I25" s="18"/>
      <c r="J25" s="34" t="s">
        <v>29</v>
      </c>
      <c r="K25" s="55"/>
      <c r="L25" s="84" t="str">
        <f>"6.1.3 / 6.2.2"</f>
        <v>6.1.3 / 6.2.2</v>
      </c>
      <c r="M25" s="60" t="s">
        <v>197</v>
      </c>
    </row>
    <row r="26" spans="1:111" ht="47.25" x14ac:dyDescent="0.25">
      <c r="A26" s="33">
        <v>1</v>
      </c>
      <c r="B26" s="1">
        <v>250050</v>
      </c>
      <c r="C26" s="1">
        <v>3</v>
      </c>
      <c r="D26" s="1">
        <v>2</v>
      </c>
      <c r="E26" s="15"/>
      <c r="F26" s="1">
        <f t="shared" si="0"/>
        <v>0</v>
      </c>
      <c r="G26" s="70" t="s">
        <v>241</v>
      </c>
      <c r="H26" s="58"/>
      <c r="I26" s="18"/>
      <c r="J26" s="34" t="s">
        <v>29</v>
      </c>
      <c r="K26" s="55"/>
      <c r="L26" s="84" t="str">
        <f>"6.1.4 / 6.2.3"</f>
        <v>6.1.4 / 6.2.3</v>
      </c>
      <c r="M26" s="60" t="s">
        <v>197</v>
      </c>
    </row>
    <row r="27" spans="1:111" ht="31.5" x14ac:dyDescent="0.25">
      <c r="A27" s="33">
        <v>1</v>
      </c>
      <c r="B27" s="1">
        <v>250060</v>
      </c>
      <c r="C27" s="1">
        <v>3</v>
      </c>
      <c r="D27" s="1">
        <v>2</v>
      </c>
      <c r="E27" s="15"/>
      <c r="F27" s="1">
        <f t="shared" si="0"/>
        <v>0</v>
      </c>
      <c r="G27" s="70" t="s">
        <v>51</v>
      </c>
      <c r="H27" s="58"/>
      <c r="I27" s="18"/>
      <c r="J27" s="34" t="s">
        <v>29</v>
      </c>
      <c r="K27" s="55"/>
      <c r="L27" s="84" t="str">
        <f>"6.1.5 / 6.2.4"</f>
        <v>6.1.5 / 6.2.4</v>
      </c>
      <c r="M27" s="60" t="s">
        <v>197</v>
      </c>
    </row>
    <row r="28" spans="1:111" ht="47.25" x14ac:dyDescent="0.25">
      <c r="A28" s="33">
        <v>1</v>
      </c>
      <c r="B28" s="1">
        <v>250070</v>
      </c>
      <c r="C28" s="1">
        <v>3</v>
      </c>
      <c r="D28" s="1">
        <v>2</v>
      </c>
      <c r="E28" s="15"/>
      <c r="F28" s="1">
        <f t="shared" si="0"/>
        <v>0</v>
      </c>
      <c r="G28" s="70" t="s">
        <v>52</v>
      </c>
      <c r="H28" s="58"/>
      <c r="I28" s="18"/>
      <c r="J28" s="34" t="s">
        <v>29</v>
      </c>
      <c r="K28" s="55"/>
      <c r="L28" s="84" t="str">
        <f>"6.1.6 / 6.2.5"</f>
        <v>6.1.6 / 6.2.5</v>
      </c>
      <c r="M28" s="60" t="s">
        <v>197</v>
      </c>
    </row>
    <row r="29" spans="1:111" ht="47.25" x14ac:dyDescent="0.25">
      <c r="A29" s="33">
        <v>1</v>
      </c>
      <c r="B29" s="1">
        <v>250075</v>
      </c>
      <c r="C29" s="1">
        <v>3</v>
      </c>
      <c r="D29" s="1">
        <v>2</v>
      </c>
      <c r="E29" s="15"/>
      <c r="F29" s="1">
        <f t="shared" si="0"/>
        <v>0</v>
      </c>
      <c r="G29" s="70" t="s">
        <v>161</v>
      </c>
      <c r="H29" s="58"/>
      <c r="I29" s="18"/>
      <c r="J29" s="34" t="s">
        <v>29</v>
      </c>
      <c r="K29" s="55"/>
      <c r="L29" s="85" t="str">
        <f>"6.1.7"</f>
        <v>6.1.7</v>
      </c>
      <c r="M29" s="60" t="s">
        <v>197</v>
      </c>
    </row>
    <row r="30" spans="1:111" ht="31.5" x14ac:dyDescent="0.25">
      <c r="A30" s="32">
        <v>1</v>
      </c>
      <c r="B30" s="15">
        <v>250080</v>
      </c>
      <c r="C30" s="1">
        <v>3</v>
      </c>
      <c r="D30" s="15">
        <v>2</v>
      </c>
      <c r="E30" s="14"/>
      <c r="F30" s="1">
        <f t="shared" si="0"/>
        <v>0</v>
      </c>
      <c r="G30" s="70" t="s">
        <v>53</v>
      </c>
      <c r="H30" s="58"/>
      <c r="I30" s="18"/>
      <c r="J30" s="34" t="s">
        <v>29</v>
      </c>
      <c r="K30" s="70"/>
      <c r="L30" s="84" t="str">
        <f>"6.1.8 / 6.2.6"</f>
        <v>6.1.8 / 6.2.6</v>
      </c>
      <c r="M30" s="60" t="s">
        <v>197</v>
      </c>
    </row>
    <row r="31" spans="1:111" ht="48" thickBot="1" x14ac:dyDescent="0.3">
      <c r="A31" s="32">
        <v>1</v>
      </c>
      <c r="B31" s="15">
        <v>250090</v>
      </c>
      <c r="C31" s="1">
        <v>3</v>
      </c>
      <c r="D31" s="15">
        <v>2</v>
      </c>
      <c r="E31" s="14"/>
      <c r="F31" s="1">
        <f t="shared" si="0"/>
        <v>0</v>
      </c>
      <c r="G31" s="70" t="s">
        <v>54</v>
      </c>
      <c r="H31" s="58"/>
      <c r="I31" s="18"/>
      <c r="J31" s="34" t="s">
        <v>29</v>
      </c>
      <c r="K31" s="70"/>
      <c r="L31" s="84" t="str">
        <f>"6.1.9 / 6.2.7"</f>
        <v>6.1.9 / 6.2.7</v>
      </c>
      <c r="M31" s="60" t="s">
        <v>197</v>
      </c>
    </row>
    <row r="32" spans="1:111" ht="33" thickTop="1" thickBot="1" x14ac:dyDescent="0.3">
      <c r="A32" s="14"/>
      <c r="B32" s="15">
        <v>260000</v>
      </c>
      <c r="C32" s="1">
        <v>3</v>
      </c>
      <c r="D32" s="15">
        <v>2</v>
      </c>
      <c r="E32" s="14"/>
      <c r="F32" s="1">
        <f t="shared" si="0"/>
        <v>0</v>
      </c>
      <c r="G32" s="72" t="s">
        <v>75</v>
      </c>
      <c r="H32" s="38">
        <f>MAX(H33:H37)</f>
        <v>0</v>
      </c>
      <c r="I32" s="50"/>
      <c r="J32" s="51"/>
      <c r="K32" s="51"/>
      <c r="L32" s="53"/>
      <c r="M32" s="53"/>
      <c r="DG32" s="29"/>
    </row>
    <row r="33" spans="1:111" ht="48" thickTop="1" x14ac:dyDescent="0.25">
      <c r="A33" s="32">
        <v>1</v>
      </c>
      <c r="B33" s="15">
        <v>260010</v>
      </c>
      <c r="C33" s="1">
        <v>3</v>
      </c>
      <c r="D33" s="15">
        <v>2</v>
      </c>
      <c r="E33" s="14"/>
      <c r="F33" s="1">
        <f t="shared" si="0"/>
        <v>0</v>
      </c>
      <c r="G33" s="69" t="s">
        <v>177</v>
      </c>
      <c r="H33" s="58"/>
      <c r="I33" s="18"/>
      <c r="J33" s="34" t="s">
        <v>29</v>
      </c>
      <c r="K33" s="75"/>
      <c r="L33" s="83" t="str">
        <f>"6.3 / 7.1"</f>
        <v>6.3 / 7.1</v>
      </c>
      <c r="M33" s="60" t="s">
        <v>197</v>
      </c>
    </row>
    <row r="34" spans="1:111" ht="110.25" x14ac:dyDescent="0.25">
      <c r="A34" s="32">
        <v>1</v>
      </c>
      <c r="B34" s="15">
        <v>260020</v>
      </c>
      <c r="C34" s="1">
        <v>3</v>
      </c>
      <c r="D34" s="15">
        <v>2</v>
      </c>
      <c r="E34" s="14"/>
      <c r="F34" s="1">
        <f t="shared" si="0"/>
        <v>0</v>
      </c>
      <c r="G34" s="69" t="s">
        <v>162</v>
      </c>
      <c r="H34" s="58"/>
      <c r="I34" s="18"/>
      <c r="J34" s="34" t="s">
        <v>29</v>
      </c>
      <c r="K34" s="75"/>
      <c r="L34" s="83" t="str">
        <f>"6.3 / 7.1"</f>
        <v>6.3 / 7.1</v>
      </c>
      <c r="M34" s="60" t="s">
        <v>197</v>
      </c>
    </row>
    <row r="35" spans="1:111" ht="94.5" x14ac:dyDescent="0.25">
      <c r="A35" s="32">
        <v>1</v>
      </c>
      <c r="B35" s="15">
        <v>260030</v>
      </c>
      <c r="C35" s="1">
        <v>3</v>
      </c>
      <c r="D35" s="15">
        <v>2</v>
      </c>
      <c r="E35" s="14"/>
      <c r="F35" s="1">
        <f t="shared" si="0"/>
        <v>0</v>
      </c>
      <c r="G35" s="70" t="s">
        <v>79</v>
      </c>
      <c r="H35" s="58"/>
      <c r="I35" s="18"/>
      <c r="J35" s="34" t="s">
        <v>29</v>
      </c>
      <c r="K35" s="70"/>
      <c r="L35" s="83" t="str">
        <f>"6.3 / 7.2"</f>
        <v>6.3 / 7.2</v>
      </c>
      <c r="M35" s="60" t="s">
        <v>197</v>
      </c>
    </row>
    <row r="36" spans="1:111" ht="63" x14ac:dyDescent="0.25">
      <c r="A36" s="32">
        <v>1</v>
      </c>
      <c r="B36" s="15">
        <v>260040</v>
      </c>
      <c r="C36" s="1">
        <v>3</v>
      </c>
      <c r="D36" s="15">
        <v>2</v>
      </c>
      <c r="E36" s="14"/>
      <c r="F36" s="1">
        <f t="shared" si="0"/>
        <v>0</v>
      </c>
      <c r="G36" s="70" t="s">
        <v>73</v>
      </c>
      <c r="H36" s="58"/>
      <c r="I36" s="18"/>
      <c r="J36" s="34" t="s">
        <v>29</v>
      </c>
      <c r="K36" s="70"/>
      <c r="L36" s="83" t="str">
        <f>"6.3 / 7.2"</f>
        <v>6.3 / 7.2</v>
      </c>
      <c r="M36" s="60" t="s">
        <v>197</v>
      </c>
    </row>
    <row r="37" spans="1:111" ht="45.75" thickBot="1" x14ac:dyDescent="0.3">
      <c r="A37" s="32">
        <v>1</v>
      </c>
      <c r="B37" s="15">
        <v>260050</v>
      </c>
      <c r="C37" s="1">
        <v>3</v>
      </c>
      <c r="D37" s="15">
        <v>2</v>
      </c>
      <c r="E37" s="14"/>
      <c r="F37" s="1">
        <f t="shared" si="0"/>
        <v>0</v>
      </c>
      <c r="G37" s="92" t="s">
        <v>77</v>
      </c>
      <c r="H37" s="58"/>
      <c r="I37" s="18"/>
      <c r="J37" s="34" t="s">
        <v>29</v>
      </c>
      <c r="K37" s="70"/>
      <c r="L37" s="83" t="str">
        <f>"6.3 / 7.2"</f>
        <v>6.3 / 7.2</v>
      </c>
      <c r="M37" s="60" t="s">
        <v>197</v>
      </c>
    </row>
    <row r="38" spans="1:111" ht="33" thickTop="1" thickBot="1" x14ac:dyDescent="0.3">
      <c r="A38" s="14"/>
      <c r="B38" s="15">
        <v>270000</v>
      </c>
      <c r="C38" s="1">
        <v>3</v>
      </c>
      <c r="D38" s="15">
        <v>2</v>
      </c>
      <c r="E38" s="14"/>
      <c r="F38" s="1">
        <f t="shared" si="0"/>
        <v>0</v>
      </c>
      <c r="G38" s="72" t="s">
        <v>76</v>
      </c>
      <c r="H38" s="38">
        <f>MAX(H39:H40)</f>
        <v>0</v>
      </c>
      <c r="I38" s="50"/>
      <c r="J38" s="51"/>
      <c r="K38" s="51"/>
      <c r="L38" s="53"/>
      <c r="M38" s="53"/>
      <c r="DG38" s="29"/>
    </row>
    <row r="39" spans="1:111" ht="79.5" thickTop="1" x14ac:dyDescent="0.25">
      <c r="A39" s="32">
        <v>1</v>
      </c>
      <c r="B39" s="15">
        <v>270010</v>
      </c>
      <c r="C39" s="1">
        <v>3</v>
      </c>
      <c r="D39" s="70">
        <v>2</v>
      </c>
      <c r="E39" s="70"/>
      <c r="F39" s="1">
        <f t="shared" si="0"/>
        <v>0</v>
      </c>
      <c r="G39" s="70" t="s">
        <v>179</v>
      </c>
      <c r="H39" s="58"/>
      <c r="I39" s="18"/>
      <c r="J39" s="34" t="s">
        <v>29</v>
      </c>
      <c r="K39" s="70"/>
      <c r="L39" s="83" t="str">
        <f>"8.1"</f>
        <v>8.1</v>
      </c>
      <c r="M39" s="60" t="s">
        <v>197</v>
      </c>
    </row>
    <row r="40" spans="1:111" ht="111" thickBot="1" x14ac:dyDescent="0.3">
      <c r="A40" s="32">
        <v>1</v>
      </c>
      <c r="B40" s="15">
        <v>270020</v>
      </c>
      <c r="C40" s="1">
        <v>3</v>
      </c>
      <c r="D40" s="70">
        <v>2</v>
      </c>
      <c r="E40" s="70"/>
      <c r="F40" s="1">
        <f t="shared" si="0"/>
        <v>0</v>
      </c>
      <c r="G40" s="70" t="s">
        <v>183</v>
      </c>
      <c r="H40" s="58"/>
      <c r="I40" s="18"/>
      <c r="J40" s="34" t="s">
        <v>29</v>
      </c>
      <c r="K40" s="70"/>
      <c r="L40" s="83" t="str">
        <f>"8.2"</f>
        <v>8.2</v>
      </c>
      <c r="M40" s="60" t="s">
        <v>197</v>
      </c>
    </row>
    <row r="41" spans="1:111" ht="33" thickTop="1" thickBot="1" x14ac:dyDescent="0.3">
      <c r="A41" s="14">
        <v>1</v>
      </c>
      <c r="B41" s="15">
        <v>280000</v>
      </c>
      <c r="C41" s="1">
        <v>3</v>
      </c>
      <c r="D41" s="70">
        <v>2</v>
      </c>
      <c r="E41" s="14"/>
      <c r="F41" s="1">
        <f t="shared" si="0"/>
        <v>0</v>
      </c>
      <c r="G41" s="72" t="s">
        <v>78</v>
      </c>
      <c r="H41" s="38">
        <f>MAX(H42:H44)</f>
        <v>0</v>
      </c>
      <c r="I41" s="50"/>
      <c r="J41" s="51"/>
      <c r="K41" s="51"/>
      <c r="L41" s="53"/>
      <c r="M41" s="53"/>
      <c r="DG41" s="29"/>
    </row>
    <row r="42" spans="1:111" ht="48" thickTop="1" x14ac:dyDescent="0.25">
      <c r="A42" s="32">
        <v>1</v>
      </c>
      <c r="B42" s="15">
        <v>280010</v>
      </c>
      <c r="C42" s="1">
        <v>3</v>
      </c>
      <c r="D42" s="70">
        <v>2</v>
      </c>
      <c r="E42" s="70"/>
      <c r="F42" s="1">
        <f t="shared" si="0"/>
        <v>0</v>
      </c>
      <c r="G42" s="70" t="s">
        <v>175</v>
      </c>
      <c r="H42" s="58"/>
      <c r="I42" s="18"/>
      <c r="J42" s="34" t="s">
        <v>29</v>
      </c>
      <c r="K42" s="70"/>
      <c r="L42" s="83" t="str">
        <f>"9.3.2"</f>
        <v>9.3.2</v>
      </c>
      <c r="M42" s="60" t="s">
        <v>197</v>
      </c>
    </row>
    <row r="43" spans="1:111" ht="47.25" x14ac:dyDescent="0.25">
      <c r="A43" s="32">
        <v>1</v>
      </c>
      <c r="B43" s="15">
        <v>280005</v>
      </c>
      <c r="C43" s="1">
        <v>3</v>
      </c>
      <c r="D43" s="70">
        <v>2</v>
      </c>
      <c r="E43" s="70"/>
      <c r="F43" s="1">
        <f t="shared" si="0"/>
        <v>0</v>
      </c>
      <c r="G43" s="70" t="s">
        <v>159</v>
      </c>
      <c r="H43" s="58"/>
      <c r="I43" s="18"/>
      <c r="J43" s="34" t="s">
        <v>29</v>
      </c>
      <c r="K43" s="70"/>
      <c r="L43" s="83"/>
      <c r="M43" s="60" t="s">
        <v>197</v>
      </c>
    </row>
    <row r="44" spans="1:111" ht="95.25" thickBot="1" x14ac:dyDescent="0.3">
      <c r="A44" s="32">
        <v>1</v>
      </c>
      <c r="B44" s="15">
        <v>280020</v>
      </c>
      <c r="C44" s="1">
        <v>3</v>
      </c>
      <c r="D44" s="70">
        <v>2</v>
      </c>
      <c r="E44" s="70"/>
      <c r="F44" s="1">
        <f t="shared" si="0"/>
        <v>0</v>
      </c>
      <c r="G44" s="70" t="s">
        <v>180</v>
      </c>
      <c r="H44" s="58"/>
      <c r="I44" s="18"/>
      <c r="J44" s="34" t="s">
        <v>29</v>
      </c>
      <c r="K44" s="70"/>
      <c r="L44" s="83">
        <v>9</v>
      </c>
      <c r="M44" s="60" t="s">
        <v>197</v>
      </c>
    </row>
    <row r="45" spans="1:111" ht="17.25" thickTop="1" thickBot="1" x14ac:dyDescent="0.3">
      <c r="A45" s="14">
        <v>1</v>
      </c>
      <c r="B45" s="15">
        <v>290000</v>
      </c>
      <c r="C45" s="1">
        <v>3</v>
      </c>
      <c r="D45" s="70">
        <v>2</v>
      </c>
      <c r="E45" s="14"/>
      <c r="F45" s="1">
        <v>0</v>
      </c>
      <c r="G45" s="72" t="s">
        <v>186</v>
      </c>
      <c r="H45" s="38">
        <f>H46</f>
        <v>0</v>
      </c>
      <c r="I45" s="50"/>
      <c r="J45" s="51"/>
      <c r="K45" s="51"/>
      <c r="L45" s="53"/>
      <c r="M45" s="53"/>
      <c r="DG45" s="29"/>
    </row>
    <row r="46" spans="1:111" ht="48" thickTop="1" x14ac:dyDescent="0.25">
      <c r="A46" s="93">
        <v>1</v>
      </c>
      <c r="B46" s="1">
        <v>290010</v>
      </c>
      <c r="C46" s="1">
        <v>3</v>
      </c>
      <c r="D46" s="1">
        <v>2</v>
      </c>
      <c r="E46" s="1"/>
      <c r="F46" s="1">
        <f>IF(OR(K46="J",K46="j",K46="Ja",K46="JA",K46="ja"),1,0)</f>
        <v>0</v>
      </c>
      <c r="G46" s="69" t="s">
        <v>65</v>
      </c>
      <c r="H46" s="58"/>
      <c r="I46" s="18"/>
      <c r="J46" s="34" t="s">
        <v>29</v>
      </c>
      <c r="K46" s="54"/>
      <c r="L46" s="3" t="str">
        <f>"10"</f>
        <v>10</v>
      </c>
      <c r="M46" s="60" t="s">
        <v>197</v>
      </c>
    </row>
    <row r="47" spans="1:111" x14ac:dyDescent="0.25">
      <c r="A47" s="8"/>
      <c r="B47" s="8"/>
      <c r="C47" s="8"/>
      <c r="D47" s="8"/>
      <c r="E47" s="8"/>
      <c r="F47" s="8"/>
      <c r="L47" s="10"/>
    </row>
    <row r="48" spans="1:111" x14ac:dyDescent="0.25">
      <c r="A48" s="8"/>
      <c r="B48" s="8"/>
      <c r="C48" s="8"/>
      <c r="D48" s="8"/>
      <c r="E48" s="8"/>
      <c r="F48" s="8"/>
      <c r="L48" s="10"/>
    </row>
    <row r="49" spans="1:12" x14ac:dyDescent="0.25">
      <c r="A49" s="8"/>
      <c r="B49" s="8"/>
      <c r="C49" s="8"/>
      <c r="D49" s="8"/>
      <c r="E49" s="8"/>
      <c r="F49" s="8"/>
      <c r="L49" s="10"/>
    </row>
    <row r="50" spans="1:12" x14ac:dyDescent="0.25">
      <c r="A50" s="8"/>
      <c r="B50" s="8"/>
      <c r="C50" s="8"/>
      <c r="D50" s="8"/>
      <c r="E50" s="8"/>
      <c r="F50" s="8"/>
      <c r="L50" s="10"/>
    </row>
    <row r="51" spans="1:12" x14ac:dyDescent="0.25">
      <c r="A51" s="8"/>
      <c r="B51" s="8"/>
      <c r="C51" s="8"/>
      <c r="D51" s="8"/>
      <c r="E51" s="8"/>
      <c r="F51" s="8"/>
      <c r="L51" s="10"/>
    </row>
    <row r="52" spans="1:12" x14ac:dyDescent="0.25">
      <c r="A52" s="8"/>
      <c r="B52" s="8"/>
      <c r="C52" s="8"/>
      <c r="D52" s="8"/>
      <c r="E52" s="8"/>
      <c r="F52" s="8"/>
      <c r="L52" s="10"/>
    </row>
    <row r="53" spans="1:12" x14ac:dyDescent="0.25">
      <c r="A53" s="8"/>
      <c r="B53" s="8"/>
      <c r="C53" s="8"/>
      <c r="D53" s="8"/>
      <c r="E53" s="8"/>
      <c r="F53" s="8"/>
      <c r="L53" s="10"/>
    </row>
    <row r="54" spans="1:12" x14ac:dyDescent="0.25">
      <c r="A54" s="8"/>
      <c r="B54" s="8"/>
      <c r="C54" s="8"/>
      <c r="D54" s="8"/>
      <c r="E54" s="8"/>
      <c r="F54" s="8"/>
      <c r="L54" s="10"/>
    </row>
    <row r="55" spans="1:12" x14ac:dyDescent="0.25">
      <c r="A55" s="8"/>
      <c r="B55" s="8"/>
      <c r="C55" s="8"/>
      <c r="D55" s="8"/>
      <c r="E55" s="8"/>
      <c r="F55" s="8"/>
      <c r="L55" s="10"/>
    </row>
    <row r="56" spans="1:12" x14ac:dyDescent="0.25">
      <c r="A56" s="8"/>
      <c r="B56" s="8"/>
      <c r="C56" s="8"/>
      <c r="D56" s="8"/>
      <c r="E56" s="8"/>
      <c r="F56" s="8"/>
      <c r="L56" s="10"/>
    </row>
    <row r="57" spans="1:12" x14ac:dyDescent="0.25">
      <c r="A57" s="8"/>
      <c r="B57" s="8"/>
      <c r="C57" s="8"/>
      <c r="D57" s="8"/>
      <c r="E57" s="8"/>
      <c r="F57" s="8"/>
      <c r="L57" s="10"/>
    </row>
    <row r="58" spans="1:12" x14ac:dyDescent="0.25">
      <c r="A58" s="8"/>
      <c r="B58" s="8"/>
      <c r="C58" s="8"/>
      <c r="D58" s="8"/>
      <c r="E58" s="8"/>
      <c r="F58" s="8"/>
      <c r="L58" s="10"/>
    </row>
    <row r="59" spans="1:12" x14ac:dyDescent="0.25">
      <c r="A59" s="8"/>
      <c r="B59" s="8"/>
      <c r="C59" s="8"/>
      <c r="D59" s="8"/>
      <c r="E59" s="8"/>
      <c r="F59" s="8"/>
      <c r="L59" s="10"/>
    </row>
    <row r="60" spans="1:12" x14ac:dyDescent="0.25">
      <c r="A60" s="8"/>
      <c r="B60" s="8"/>
      <c r="C60" s="8"/>
      <c r="D60" s="8"/>
      <c r="E60" s="8"/>
      <c r="F60" s="8"/>
      <c r="L60" s="10"/>
    </row>
    <row r="61" spans="1:12" x14ac:dyDescent="0.25">
      <c r="A61" s="8"/>
      <c r="B61" s="8"/>
      <c r="C61" s="8"/>
      <c r="D61" s="8"/>
      <c r="E61" s="8"/>
      <c r="F61" s="8"/>
      <c r="L61" s="10"/>
    </row>
    <row r="62" spans="1:12" x14ac:dyDescent="0.25">
      <c r="A62" s="8"/>
      <c r="B62" s="8"/>
      <c r="C62" s="8"/>
      <c r="D62" s="8"/>
      <c r="E62" s="8"/>
      <c r="F62" s="8"/>
      <c r="L62" s="10"/>
    </row>
  </sheetData>
  <sheetProtection algorithmName="SHA-512" hashValue="tFECSN2Le/o55ZeuFjpjN0HqH18ppcPdCfiM2hJRYMx0e9+dN++c/8B7UAPKx1MdwyEm/bi375r+cSz+va7nqg==" saltValue="Gs2u8xjvPriaCEFuQRHE2g==" spinCount="100000" sheet="1" objects="1" scenarios="1"/>
  <autoFilter ref="A2:E46">
    <filterColumn colId="3">
      <customFilters>
        <customFilter operator="greaterThanOrEqual" val="1"/>
      </customFilters>
    </filterColumn>
  </autoFilter>
  <sortState ref="A21:N25">
    <sortCondition ref="L21:L25"/>
  </sortState>
  <customSheetViews>
    <customSheetView guid="{E0BBFA15-3A77-418B-869D-C4539CCFECED}" showPageBreaks="1" fitToPage="1" printArea="1" filter="1" showAutoFilter="1" hiddenColumns="1" state="hidden" topLeftCell="G1">
      <pane ySplit="2" topLeftCell="A3" activePane="bottomLeft" state="frozen"/>
      <selection pane="bottomLeft" activeCell="M46" sqref="M46"/>
      <pageMargins left="0.70866141732283472" right="0.70866141732283472" top="0.78740157480314965" bottom="0.78740157480314965" header="0.31496062992125984" footer="0.31496062992125984"/>
      <printOptions gridLines="1"/>
      <pageSetup paperSize="9" scale="96" fitToHeight="0" orientation="portrait" r:id="rId1"/>
      <headerFooter>
        <oddHeader>&amp;L&amp;P von &amp;N&amp;R&amp;D</oddHeader>
      </headerFooter>
      <autoFilter ref="A2:E46">
        <filterColumn colId="3">
          <customFilters>
            <customFilter operator="greaterThanOrEqual" val="1"/>
          </customFilters>
        </filterColumn>
      </autoFilter>
    </customSheetView>
  </customSheetViews>
  <mergeCells count="1">
    <mergeCell ref="G1:K1"/>
  </mergeCells>
  <conditionalFormatting sqref="H3:H44">
    <cfRule type="cellIs" dxfId="5" priority="61" operator="equal">
      <formula>3</formula>
    </cfRule>
    <cfRule type="cellIs" dxfId="4" priority="62" operator="equal">
      <formula>2</formula>
    </cfRule>
    <cfRule type="cellIs" dxfId="3" priority="63" operator="equal">
      <formula>1</formula>
    </cfRule>
  </conditionalFormatting>
  <conditionalFormatting sqref="I46 H45:H46">
    <cfRule type="cellIs" dxfId="2" priority="1" operator="equal">
      <formula>3</formula>
    </cfRule>
    <cfRule type="cellIs" dxfId="1" priority="2" operator="equal">
      <formula>2</formula>
    </cfRule>
    <cfRule type="cellIs" dxfId="0" priority="3" operator="equal">
      <formula>1</formula>
    </cfRule>
  </conditionalFormatting>
  <hyperlinks>
    <hyperlink ref="M4" r:id="rId2"/>
    <hyperlink ref="M5" r:id="rId3"/>
    <hyperlink ref="M6" r:id="rId4"/>
    <hyperlink ref="M7" r:id="rId5"/>
    <hyperlink ref="M8" r:id="rId6"/>
    <hyperlink ref="M11" r:id="rId7"/>
    <hyperlink ref="M12" r:id="rId8"/>
    <hyperlink ref="M13" r:id="rId9"/>
    <hyperlink ref="M14" r:id="rId10"/>
    <hyperlink ref="M16" r:id="rId11"/>
    <hyperlink ref="M17" r:id="rId12"/>
    <hyperlink ref="M18" r:id="rId13"/>
    <hyperlink ref="M19" r:id="rId14"/>
    <hyperlink ref="M21" r:id="rId15"/>
    <hyperlink ref="M9" r:id="rId16"/>
    <hyperlink ref="M23" r:id="rId17"/>
    <hyperlink ref="M24" r:id="rId18"/>
    <hyperlink ref="M25" r:id="rId19"/>
    <hyperlink ref="M26" r:id="rId20"/>
    <hyperlink ref="M27" r:id="rId21"/>
    <hyperlink ref="M28" r:id="rId22"/>
    <hyperlink ref="M29" r:id="rId23"/>
    <hyperlink ref="M30" r:id="rId24"/>
    <hyperlink ref="M31" r:id="rId25"/>
    <hyperlink ref="M33" r:id="rId26"/>
    <hyperlink ref="M34" r:id="rId27"/>
    <hyperlink ref="M35" r:id="rId28"/>
    <hyperlink ref="M36" r:id="rId29"/>
    <hyperlink ref="M37" r:id="rId30"/>
    <hyperlink ref="M39" r:id="rId31"/>
    <hyperlink ref="M40" r:id="rId32"/>
    <hyperlink ref="M42" r:id="rId33"/>
    <hyperlink ref="M43" r:id="rId34"/>
    <hyperlink ref="M44" r:id="rId35"/>
    <hyperlink ref="M46" r:id="rId36"/>
  </hyperlinks>
  <printOptions gridLines="1"/>
  <pageMargins left="0.70866141732283472" right="0.70866141732283472" top="0.78740157480314965" bottom="0.78740157480314965" header="0.31496062992125984" footer="0.31496062992125984"/>
  <pageSetup paperSize="9" scale="96" fitToHeight="0" orientation="portrait" r:id="rId37"/>
  <headerFooter>
    <oddHeader>&amp;L&amp;P von &amp;N&amp;R&amp;D</oddHeader>
  </headerFooter>
  <legacyDrawing r:id="rId38"/>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4"/>
  <dimension ref="A1:I31"/>
  <sheetViews>
    <sheetView workbookViewId="0">
      <selection activeCell="E6" sqref="E6"/>
    </sheetView>
  </sheetViews>
  <sheetFormatPr baseColWidth="10" defaultRowHeight="15" x14ac:dyDescent="0.25"/>
  <cols>
    <col min="1" max="1" width="58.85546875" bestFit="1" customWidth="1"/>
  </cols>
  <sheetData>
    <row r="1" spans="1:9" x14ac:dyDescent="0.25">
      <c r="A1" s="11" t="s">
        <v>21</v>
      </c>
      <c r="B1">
        <v>0</v>
      </c>
      <c r="E1" s="89" t="s">
        <v>165</v>
      </c>
    </row>
    <row r="2" spans="1:9" x14ac:dyDescent="0.25">
      <c r="A2" s="11" t="s">
        <v>28</v>
      </c>
      <c r="B2">
        <v>1</v>
      </c>
      <c r="E2" s="89" t="s">
        <v>166</v>
      </c>
    </row>
    <row r="3" spans="1:9" x14ac:dyDescent="0.25">
      <c r="A3" s="31" t="s">
        <v>25</v>
      </c>
      <c r="B3">
        <v>0</v>
      </c>
      <c r="E3" s="89" t="s">
        <v>167</v>
      </c>
      <c r="F3" s="36"/>
      <c r="I3" s="11"/>
    </row>
    <row r="4" spans="1:9" x14ac:dyDescent="0.25">
      <c r="A4" s="11" t="s">
        <v>26</v>
      </c>
      <c r="B4" s="89" t="s">
        <v>233</v>
      </c>
      <c r="E4" s="11" t="s">
        <v>44</v>
      </c>
    </row>
    <row r="5" spans="1:9" x14ac:dyDescent="0.25">
      <c r="A5" s="11" t="s">
        <v>32</v>
      </c>
      <c r="B5" s="89"/>
      <c r="E5" s="89" t="s">
        <v>169</v>
      </c>
    </row>
    <row r="6" spans="1:9" x14ac:dyDescent="0.25">
      <c r="A6" s="11" t="s">
        <v>33</v>
      </c>
      <c r="B6" s="11">
        <v>2</v>
      </c>
      <c r="E6" s="89" t="s">
        <v>168</v>
      </c>
    </row>
    <row r="7" spans="1:9" x14ac:dyDescent="0.25">
      <c r="A7" s="89" t="s">
        <v>157</v>
      </c>
      <c r="B7">
        <v>-1</v>
      </c>
      <c r="F7" s="36"/>
    </row>
    <row r="8" spans="1:9" x14ac:dyDescent="0.25">
      <c r="A8" s="89" t="s">
        <v>158</v>
      </c>
      <c r="B8" s="89"/>
    </row>
    <row r="9" spans="1:9" x14ac:dyDescent="0.25">
      <c r="A9" s="89" t="s">
        <v>163</v>
      </c>
      <c r="B9" s="11">
        <v>1</v>
      </c>
    </row>
    <row r="10" spans="1:9" x14ac:dyDescent="0.25">
      <c r="A10" s="11"/>
      <c r="B10" s="11"/>
    </row>
    <row r="11" spans="1:9" x14ac:dyDescent="0.25">
      <c r="A11" s="11"/>
      <c r="B11" s="11"/>
    </row>
    <row r="31" spans="8:8" x14ac:dyDescent="0.25">
      <c r="H31" s="11"/>
    </row>
  </sheetData>
  <sortState ref="E1:E6">
    <sortCondition ref="E1"/>
  </sortState>
  <customSheetViews>
    <customSheetView guid="{E0BBFA15-3A77-418B-869D-C4539CCFECED}" state="hidden">
      <selection activeCell="E6" sqref="E6"/>
      <pageMargins left="0.7" right="0.7" top="0.78740157499999996" bottom="0.78740157499999996" header="0.3" footer="0.3"/>
      <pageSetup paperSize="9" orientation="portrait" r:id="rId1"/>
    </customSheetView>
  </customSheetViews>
  <pageMargins left="0.7" right="0.7" top="0.78740157499999996" bottom="0.78740157499999996" header="0.3" footer="0.3"/>
  <pageSetup paperSize="9"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
  <dimension ref="A1:D56"/>
  <sheetViews>
    <sheetView workbookViewId="0">
      <selection activeCell="D25" sqref="D25"/>
    </sheetView>
  </sheetViews>
  <sheetFormatPr baseColWidth="10" defaultRowHeight="15" x14ac:dyDescent="0.25"/>
  <cols>
    <col min="1" max="1" width="6.5703125" bestFit="1" customWidth="1"/>
    <col min="2" max="2" width="81.140625" bestFit="1" customWidth="1"/>
    <col min="4" max="4" width="79" bestFit="1" customWidth="1"/>
  </cols>
  <sheetData>
    <row r="1" spans="1:4" s="11" customFormat="1" x14ac:dyDescent="0.25">
      <c r="A1" s="11" t="s">
        <v>34</v>
      </c>
      <c r="B1" s="11" t="s">
        <v>35</v>
      </c>
      <c r="C1" s="11" t="str">
        <f>A1</f>
        <v>IST0</v>
      </c>
    </row>
    <row r="2" spans="1:4" x14ac:dyDescent="0.25">
      <c r="A2" s="94" t="s">
        <v>80</v>
      </c>
      <c r="B2" s="94" t="s">
        <v>81</v>
      </c>
      <c r="C2" s="89" t="str">
        <f t="shared" ref="C2:C56" si="0">A2</f>
        <v>IST156</v>
      </c>
      <c r="D2" s="89"/>
    </row>
    <row r="3" spans="1:4" x14ac:dyDescent="0.25">
      <c r="A3" s="94" t="s">
        <v>82</v>
      </c>
      <c r="B3" s="94" t="s">
        <v>83</v>
      </c>
      <c r="C3" s="89" t="str">
        <f t="shared" si="0"/>
        <v>IST281</v>
      </c>
      <c r="D3" s="89"/>
    </row>
    <row r="4" spans="1:4" x14ac:dyDescent="0.25">
      <c r="A4" s="94" t="s">
        <v>84</v>
      </c>
      <c r="B4" s="94" t="s">
        <v>85</v>
      </c>
      <c r="C4" s="89" t="str">
        <f t="shared" si="0"/>
        <v>IST26</v>
      </c>
      <c r="D4" s="89"/>
    </row>
    <row r="5" spans="1:4" x14ac:dyDescent="0.25">
      <c r="A5" s="94" t="s">
        <v>198</v>
      </c>
      <c r="B5" s="94" t="s">
        <v>199</v>
      </c>
      <c r="C5" s="89" t="str">
        <f t="shared" si="0"/>
        <v>IST311</v>
      </c>
      <c r="D5" s="89"/>
    </row>
    <row r="6" spans="1:4" x14ac:dyDescent="0.25">
      <c r="A6" s="94" t="s">
        <v>86</v>
      </c>
      <c r="B6" s="94" t="s">
        <v>200</v>
      </c>
      <c r="C6" s="89" t="str">
        <f t="shared" si="0"/>
        <v>IST27</v>
      </c>
      <c r="D6" s="89"/>
    </row>
    <row r="7" spans="1:4" x14ac:dyDescent="0.25">
      <c r="A7" s="94" t="s">
        <v>201</v>
      </c>
      <c r="B7" s="94" t="s">
        <v>202</v>
      </c>
      <c r="C7" s="89" t="str">
        <f t="shared" si="0"/>
        <v>IST85</v>
      </c>
      <c r="D7" s="89"/>
    </row>
    <row r="8" spans="1:4" x14ac:dyDescent="0.25">
      <c r="A8" s="94" t="s">
        <v>87</v>
      </c>
      <c r="B8" s="94" t="s">
        <v>203</v>
      </c>
      <c r="C8" s="89" t="str">
        <f t="shared" si="0"/>
        <v>IST97</v>
      </c>
      <c r="D8" s="89"/>
    </row>
    <row r="9" spans="1:4" x14ac:dyDescent="0.25">
      <c r="A9" s="94" t="s">
        <v>88</v>
      </c>
      <c r="B9" s="94" t="s">
        <v>89</v>
      </c>
      <c r="C9" s="89" t="str">
        <f t="shared" si="0"/>
        <v>IST155</v>
      </c>
    </row>
    <row r="10" spans="1:4" s="89" customFormat="1" x14ac:dyDescent="0.25">
      <c r="A10" s="94" t="s">
        <v>90</v>
      </c>
      <c r="B10" s="94" t="s">
        <v>91</v>
      </c>
      <c r="C10" s="89" t="str">
        <f t="shared" si="0"/>
        <v>IST8</v>
      </c>
    </row>
    <row r="11" spans="1:4" x14ac:dyDescent="0.25">
      <c r="A11" s="94" t="s">
        <v>204</v>
      </c>
      <c r="B11" s="94" t="s">
        <v>205</v>
      </c>
      <c r="C11" s="89" t="str">
        <f t="shared" si="0"/>
        <v>IST238</v>
      </c>
      <c r="D11" s="89"/>
    </row>
    <row r="12" spans="1:4" x14ac:dyDescent="0.25">
      <c r="A12" s="94" t="s">
        <v>92</v>
      </c>
      <c r="B12" s="94" t="s">
        <v>93</v>
      </c>
      <c r="C12" s="89" t="str">
        <f t="shared" si="0"/>
        <v>IST29</v>
      </c>
      <c r="D12" s="89"/>
    </row>
    <row r="13" spans="1:4" x14ac:dyDescent="0.25">
      <c r="A13" s="94" t="s">
        <v>94</v>
      </c>
      <c r="B13" s="94" t="s">
        <v>95</v>
      </c>
      <c r="C13" s="89" t="str">
        <f t="shared" si="0"/>
        <v>IST157</v>
      </c>
      <c r="D13" s="89"/>
    </row>
    <row r="14" spans="1:4" x14ac:dyDescent="0.25">
      <c r="A14" s="94" t="s">
        <v>96</v>
      </c>
      <c r="B14" s="94" t="s">
        <v>97</v>
      </c>
      <c r="C14" s="89" t="str">
        <f t="shared" si="0"/>
        <v>IST269</v>
      </c>
      <c r="D14" s="89"/>
    </row>
    <row r="15" spans="1:4" x14ac:dyDescent="0.25">
      <c r="A15" s="94" t="s">
        <v>206</v>
      </c>
      <c r="B15" s="94" t="s">
        <v>207</v>
      </c>
      <c r="C15" s="89" t="str">
        <f t="shared" si="0"/>
        <v>IST116</v>
      </c>
      <c r="D15" s="89"/>
    </row>
    <row r="16" spans="1:4" x14ac:dyDescent="0.25">
      <c r="A16" s="94" t="s">
        <v>98</v>
      </c>
      <c r="B16" s="94" t="s">
        <v>99</v>
      </c>
      <c r="C16" s="89" t="str">
        <f t="shared" si="0"/>
        <v>IST158</v>
      </c>
      <c r="D16" s="89"/>
    </row>
    <row r="17" spans="1:4" x14ac:dyDescent="0.25">
      <c r="A17" s="94" t="s">
        <v>100</v>
      </c>
      <c r="B17" s="94" t="s">
        <v>101</v>
      </c>
      <c r="C17" s="89" t="str">
        <f t="shared" si="0"/>
        <v>IST300</v>
      </c>
      <c r="D17" s="89"/>
    </row>
    <row r="18" spans="1:4" x14ac:dyDescent="0.25">
      <c r="A18" s="94" t="s">
        <v>102</v>
      </c>
      <c r="B18" s="94" t="s">
        <v>208</v>
      </c>
      <c r="C18" s="89" t="str">
        <f t="shared" si="0"/>
        <v>IST33</v>
      </c>
      <c r="D18" s="89"/>
    </row>
    <row r="19" spans="1:4" x14ac:dyDescent="0.25">
      <c r="A19" s="94" t="s">
        <v>107</v>
      </c>
      <c r="B19" s="94" t="s">
        <v>209</v>
      </c>
      <c r="C19" s="89" t="str">
        <f t="shared" si="0"/>
        <v>IST310</v>
      </c>
      <c r="D19" s="89"/>
    </row>
    <row r="20" spans="1:4" x14ac:dyDescent="0.25">
      <c r="A20" s="94" t="s">
        <v>210</v>
      </c>
      <c r="B20" s="94" t="s">
        <v>211</v>
      </c>
      <c r="C20" s="89" t="str">
        <f t="shared" si="0"/>
        <v>IST268</v>
      </c>
      <c r="D20" s="89"/>
    </row>
    <row r="21" spans="1:4" x14ac:dyDescent="0.25">
      <c r="A21" s="94" t="s">
        <v>103</v>
      </c>
      <c r="B21" s="94" t="s">
        <v>212</v>
      </c>
      <c r="C21" s="89" t="str">
        <f t="shared" si="0"/>
        <v>IST299</v>
      </c>
      <c r="D21" s="89"/>
    </row>
    <row r="22" spans="1:4" x14ac:dyDescent="0.25">
      <c r="A22" s="94" t="s">
        <v>213</v>
      </c>
      <c r="B22" s="94" t="s">
        <v>104</v>
      </c>
      <c r="C22" s="89" t="str">
        <f t="shared" si="0"/>
        <v>IST376</v>
      </c>
      <c r="D22" s="89"/>
    </row>
    <row r="23" spans="1:4" x14ac:dyDescent="0.25">
      <c r="A23" s="94" t="s">
        <v>105</v>
      </c>
      <c r="B23" s="94" t="s">
        <v>106</v>
      </c>
      <c r="C23" s="89" t="str">
        <f t="shared" si="0"/>
        <v>IST264</v>
      </c>
      <c r="D23" s="89"/>
    </row>
    <row r="24" spans="1:4" x14ac:dyDescent="0.25">
      <c r="A24" s="94" t="s">
        <v>108</v>
      </c>
      <c r="B24" s="94" t="s">
        <v>109</v>
      </c>
      <c r="C24" s="89" t="str">
        <f t="shared" si="0"/>
        <v>IST111</v>
      </c>
      <c r="D24" s="89"/>
    </row>
    <row r="25" spans="1:4" x14ac:dyDescent="0.25">
      <c r="A25" s="94" t="s">
        <v>110</v>
      </c>
      <c r="B25" s="94" t="s">
        <v>214</v>
      </c>
      <c r="C25" s="89" t="str">
        <f t="shared" si="0"/>
        <v>IST191</v>
      </c>
      <c r="D25" s="89"/>
    </row>
    <row r="26" spans="1:4" x14ac:dyDescent="0.25">
      <c r="A26" s="94" t="s">
        <v>111</v>
      </c>
      <c r="B26" s="94" t="s">
        <v>112</v>
      </c>
      <c r="C26" s="89" t="str">
        <f t="shared" si="0"/>
        <v>IST227</v>
      </c>
      <c r="D26" s="89"/>
    </row>
    <row r="27" spans="1:4" x14ac:dyDescent="0.25">
      <c r="A27" s="94" t="s">
        <v>113</v>
      </c>
      <c r="B27" s="94" t="s">
        <v>114</v>
      </c>
      <c r="C27" s="89" t="str">
        <f t="shared" si="0"/>
        <v>IST42</v>
      </c>
      <c r="D27" s="89"/>
    </row>
    <row r="28" spans="1:4" x14ac:dyDescent="0.25">
      <c r="A28" s="94" t="s">
        <v>215</v>
      </c>
      <c r="B28" s="94" t="s">
        <v>216</v>
      </c>
      <c r="C28" s="89" t="str">
        <f t="shared" si="0"/>
        <v>IST242</v>
      </c>
      <c r="D28" s="89"/>
    </row>
    <row r="29" spans="1:4" x14ac:dyDescent="0.25">
      <c r="A29" s="94" t="s">
        <v>115</v>
      </c>
      <c r="B29" s="94" t="s">
        <v>217</v>
      </c>
      <c r="C29" s="89" t="str">
        <f t="shared" si="0"/>
        <v>IST275</v>
      </c>
      <c r="D29" s="89"/>
    </row>
    <row r="30" spans="1:4" x14ac:dyDescent="0.25">
      <c r="A30" s="94" t="s">
        <v>116</v>
      </c>
      <c r="B30" s="94" t="s">
        <v>117</v>
      </c>
      <c r="C30" s="89" t="str">
        <f t="shared" si="0"/>
        <v>IST129</v>
      </c>
      <c r="D30" s="89"/>
    </row>
    <row r="31" spans="1:4" x14ac:dyDescent="0.25">
      <c r="A31" s="94" t="s">
        <v>118</v>
      </c>
      <c r="B31" s="94" t="s">
        <v>119</v>
      </c>
      <c r="C31" s="89" t="str">
        <f t="shared" si="0"/>
        <v>IST194</v>
      </c>
      <c r="D31" s="89"/>
    </row>
    <row r="32" spans="1:4" x14ac:dyDescent="0.25">
      <c r="A32" s="94" t="s">
        <v>120</v>
      </c>
      <c r="B32" s="94" t="s">
        <v>121</v>
      </c>
      <c r="C32" s="89" t="str">
        <f t="shared" si="0"/>
        <v>IST46</v>
      </c>
      <c r="D32" s="89"/>
    </row>
    <row r="33" spans="1:4" x14ac:dyDescent="0.25">
      <c r="A33" s="94" t="s">
        <v>122</v>
      </c>
      <c r="B33" s="94" t="s">
        <v>123</v>
      </c>
      <c r="C33" s="89" t="str">
        <f t="shared" si="0"/>
        <v>IST45</v>
      </c>
      <c r="D33" s="89"/>
    </row>
    <row r="34" spans="1:4" x14ac:dyDescent="0.25">
      <c r="A34" s="94" t="s">
        <v>218</v>
      </c>
      <c r="B34" s="94" t="s">
        <v>219</v>
      </c>
      <c r="C34" s="89" t="str">
        <f t="shared" si="0"/>
        <v>IST304</v>
      </c>
      <c r="D34" s="89"/>
    </row>
    <row r="35" spans="1:4" x14ac:dyDescent="0.25">
      <c r="A35" s="94" t="s">
        <v>124</v>
      </c>
      <c r="B35" s="94" t="s">
        <v>125</v>
      </c>
      <c r="C35" s="89" t="str">
        <f t="shared" si="0"/>
        <v>IST266</v>
      </c>
      <c r="D35" s="89"/>
    </row>
    <row r="36" spans="1:4" x14ac:dyDescent="0.25">
      <c r="A36" s="94" t="s">
        <v>126</v>
      </c>
      <c r="B36" s="94" t="s">
        <v>127</v>
      </c>
      <c r="C36" s="89" t="str">
        <f t="shared" si="0"/>
        <v>IST67</v>
      </c>
      <c r="D36" s="89"/>
    </row>
    <row r="37" spans="1:4" x14ac:dyDescent="0.25">
      <c r="A37" s="94" t="s">
        <v>128</v>
      </c>
      <c r="B37" s="94" t="s">
        <v>129</v>
      </c>
      <c r="C37" s="89" t="str">
        <f t="shared" si="0"/>
        <v>IST52</v>
      </c>
      <c r="D37" s="89"/>
    </row>
    <row r="38" spans="1:4" x14ac:dyDescent="0.25">
      <c r="A38" s="94" t="s">
        <v>130</v>
      </c>
      <c r="B38" s="94" t="s">
        <v>131</v>
      </c>
      <c r="C38" s="89" t="str">
        <f t="shared" si="0"/>
        <v>IST144</v>
      </c>
      <c r="D38" s="89"/>
    </row>
    <row r="39" spans="1:4" x14ac:dyDescent="0.25">
      <c r="A39" s="94" t="s">
        <v>220</v>
      </c>
      <c r="B39" s="94" t="s">
        <v>221</v>
      </c>
      <c r="C39" s="89" t="str">
        <f t="shared" si="0"/>
        <v>ohne</v>
      </c>
      <c r="D39" s="89"/>
    </row>
    <row r="40" spans="1:4" x14ac:dyDescent="0.25">
      <c r="A40" s="94" t="s">
        <v>132</v>
      </c>
      <c r="B40" s="94" t="s">
        <v>133</v>
      </c>
      <c r="C40" s="89" t="str">
        <f t="shared" si="0"/>
        <v>IST189</v>
      </c>
      <c r="D40" s="89"/>
    </row>
    <row r="41" spans="1:4" x14ac:dyDescent="0.25">
      <c r="A41" s="94" t="s">
        <v>134</v>
      </c>
      <c r="B41" s="94" t="s">
        <v>135</v>
      </c>
      <c r="C41" s="89" t="str">
        <f t="shared" si="0"/>
        <v>IST53</v>
      </c>
      <c r="D41" s="89"/>
    </row>
    <row r="42" spans="1:4" x14ac:dyDescent="0.25">
      <c r="A42" s="94" t="s">
        <v>137</v>
      </c>
      <c r="B42" s="94" t="s">
        <v>138</v>
      </c>
      <c r="C42" s="89" t="str">
        <f t="shared" si="0"/>
        <v>IST12</v>
      </c>
      <c r="D42" s="89"/>
    </row>
    <row r="43" spans="1:4" x14ac:dyDescent="0.25">
      <c r="A43" s="94" t="s">
        <v>136</v>
      </c>
      <c r="B43" s="94" t="s">
        <v>184</v>
      </c>
      <c r="C43" s="89" t="str">
        <f t="shared" si="0"/>
        <v>IST101</v>
      </c>
      <c r="D43" s="89"/>
    </row>
    <row r="44" spans="1:4" x14ac:dyDescent="0.25">
      <c r="A44" s="94" t="s">
        <v>139</v>
      </c>
      <c r="B44" s="94" t="s">
        <v>140</v>
      </c>
      <c r="C44" s="89" t="str">
        <f t="shared" si="0"/>
        <v>IST225</v>
      </c>
      <c r="D44" s="89"/>
    </row>
    <row r="45" spans="1:4" x14ac:dyDescent="0.25">
      <c r="A45" s="94" t="s">
        <v>222</v>
      </c>
      <c r="B45" s="94" t="s">
        <v>223</v>
      </c>
      <c r="C45" s="89" t="str">
        <f t="shared" si="0"/>
        <v>IST375</v>
      </c>
      <c r="D45" s="89"/>
    </row>
    <row r="46" spans="1:4" x14ac:dyDescent="0.25">
      <c r="A46" s="94" t="s">
        <v>141</v>
      </c>
      <c r="B46" s="94" t="s">
        <v>142</v>
      </c>
      <c r="C46" s="89" t="str">
        <f t="shared" si="0"/>
        <v>IST294</v>
      </c>
    </row>
    <row r="47" spans="1:4" x14ac:dyDescent="0.25">
      <c r="A47" s="94" t="s">
        <v>224</v>
      </c>
      <c r="B47" s="94" t="s">
        <v>225</v>
      </c>
      <c r="C47" s="89" t="str">
        <f t="shared" si="0"/>
        <v>000</v>
      </c>
    </row>
    <row r="48" spans="1:4" x14ac:dyDescent="0.25">
      <c r="A48" s="94" t="s">
        <v>143</v>
      </c>
      <c r="B48" s="94" t="s">
        <v>144</v>
      </c>
      <c r="C48" s="89" t="str">
        <f t="shared" si="0"/>
        <v>IST272</v>
      </c>
    </row>
    <row r="49" spans="1:3" x14ac:dyDescent="0.25">
      <c r="A49" s="94" t="s">
        <v>145</v>
      </c>
      <c r="B49" s="94" t="s">
        <v>146</v>
      </c>
      <c r="C49" s="89" t="str">
        <f t="shared" si="0"/>
        <v>IST63</v>
      </c>
    </row>
    <row r="50" spans="1:3" x14ac:dyDescent="0.25">
      <c r="A50" s="94" t="s">
        <v>147</v>
      </c>
      <c r="B50" s="94" t="s">
        <v>185</v>
      </c>
      <c r="C50" s="89" t="str">
        <f t="shared" si="0"/>
        <v>IST59</v>
      </c>
    </row>
    <row r="51" spans="1:3" x14ac:dyDescent="0.25">
      <c r="A51" s="94" t="s">
        <v>148</v>
      </c>
      <c r="B51" s="94" t="s">
        <v>149</v>
      </c>
      <c r="C51" s="89" t="str">
        <f t="shared" si="0"/>
        <v>IST61</v>
      </c>
    </row>
    <row r="52" spans="1:3" x14ac:dyDescent="0.25">
      <c r="A52" s="94" t="s">
        <v>226</v>
      </c>
      <c r="B52" s="94" t="s">
        <v>227</v>
      </c>
      <c r="C52" s="89" t="str">
        <f t="shared" si="0"/>
        <v>IST370</v>
      </c>
    </row>
    <row r="53" spans="1:3" x14ac:dyDescent="0.25">
      <c r="A53" s="94" t="s">
        <v>150</v>
      </c>
      <c r="B53" s="94" t="s">
        <v>151</v>
      </c>
      <c r="C53" s="89" t="str">
        <f t="shared" si="0"/>
        <v>IST320</v>
      </c>
    </row>
    <row r="54" spans="1:3" x14ac:dyDescent="0.25">
      <c r="A54" s="94" t="s">
        <v>152</v>
      </c>
      <c r="B54" s="94" t="s">
        <v>228</v>
      </c>
      <c r="C54" s="89" t="str">
        <f t="shared" si="0"/>
        <v>IST69</v>
      </c>
    </row>
    <row r="55" spans="1:3" x14ac:dyDescent="0.25">
      <c r="A55" s="94" t="s">
        <v>153</v>
      </c>
      <c r="B55" s="94" t="s">
        <v>154</v>
      </c>
      <c r="C55" s="89" t="str">
        <f t="shared" si="0"/>
        <v>IST123</v>
      </c>
    </row>
    <row r="56" spans="1:3" x14ac:dyDescent="0.25">
      <c r="A56" s="94" t="s">
        <v>155</v>
      </c>
      <c r="B56" s="94" t="s">
        <v>156</v>
      </c>
      <c r="C56" s="89" t="str">
        <f t="shared" si="0"/>
        <v>IST241</v>
      </c>
    </row>
  </sheetData>
  <sortState ref="A2:B41">
    <sortCondition ref="B2:B41"/>
  </sortState>
  <customSheetViews>
    <customSheetView guid="{E0BBFA15-3A77-418B-869D-C4539CCFECED}">
      <selection activeCell="C39" sqref="C39"/>
      <pageMargins left="0.7" right="0.7" top="0.78740157499999996" bottom="0.78740157499999996" header="0.3" footer="0.3"/>
      <pageSetup paperSize="9" orientation="portrait" r:id="rId1"/>
    </customSheetView>
  </customSheetViews>
  <pageMargins left="0.7" right="0.7" top="0.78740157499999996" bottom="0.78740157499999996" header="0.3" footer="0.3"/>
  <pageSetup paperSize="9" orientation="portrait"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149CF377C50EA745AC5C333B4D5C7DEE" ma:contentTypeVersion="0" ma:contentTypeDescription="Ein neues Dokument erstellen." ma:contentTypeScope="" ma:versionID="80dc6d529e7f95f8c0bfd862f164a740">
  <xsd:schema xmlns:xsd="http://www.w3.org/2001/XMLSchema" xmlns:xs="http://www.w3.org/2001/XMLSchema" xmlns:p="http://schemas.microsoft.com/office/2006/metadata/properties" targetNamespace="http://schemas.microsoft.com/office/2006/metadata/properties" ma:root="true" ma:fieldsID="66c4a6dd5ef775a5269b08f7de37f93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BAF89F8-4812-4C28-871E-02A8458F1F2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3A8194E4-154A-4AA3-BA92-95CC8C5E40CB}">
  <ds:schemaRefs>
    <ds:schemaRef ds:uri="http://schemas.microsoft.com/sharepoint/v3/contenttype/forms"/>
  </ds:schemaRefs>
</ds:datastoreItem>
</file>

<file path=customXml/itemProps3.xml><?xml version="1.0" encoding="utf-8"?>
<ds:datastoreItem xmlns:ds="http://schemas.openxmlformats.org/officeDocument/2006/customXml" ds:itemID="{EC283E0E-F909-434E-B2E2-5C7F932BA4D3}">
  <ds:schemaRefs>
    <ds:schemaRef ds:uri="http://schemas.openxmlformats.org/package/2006/metadata/core-properties"/>
    <ds:schemaRef ds:uri="http://schemas.microsoft.com/office/2006/metadata/properties"/>
    <ds:schemaRef ds:uri="http://schemas.microsoft.com/office/2006/documentManagement/types"/>
    <ds:schemaRef ds:uri="http://purl.org/dc/elements/1.1/"/>
    <ds:schemaRef ds:uri="http://purl.org/dc/terms/"/>
    <ds:schemaRef ds:uri="http://schemas.microsoft.com/office/infopath/2007/PartnerControl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5</vt:i4>
      </vt:variant>
      <vt:variant>
        <vt:lpstr>Benannte Bereiche</vt:lpstr>
      </vt:variant>
      <vt:variant>
        <vt:i4>6</vt:i4>
      </vt:variant>
    </vt:vector>
  </HeadingPairs>
  <TitlesOfParts>
    <vt:vector size="11" baseType="lpstr">
      <vt:lpstr>Stammdaten der Messung</vt:lpstr>
      <vt:lpstr>Fragenkatalog</vt:lpstr>
      <vt:lpstr>Fragenkatalog Kalibrierberichte</vt:lpstr>
      <vt:lpstr>InterneDaten</vt:lpstr>
      <vt:lpstr>ListeMessinstitute</vt:lpstr>
      <vt:lpstr>Fragenkatalog!Druckbereich</vt:lpstr>
      <vt:lpstr>'Fragenkatalog Kalibrierberichte'!Druckbereich</vt:lpstr>
      <vt:lpstr>'Stammdaten der Messung'!Druckbereich</vt:lpstr>
      <vt:lpstr>Fragenkatalog!Drucktitel</vt:lpstr>
      <vt:lpstr>'Fragenkatalog Kalibrierberichte'!Drucktitel</vt:lpstr>
      <vt:lpstr>RPUen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Schartz, Dr. Katharina (HLNUG)</dc:creator>
  <cp:lastModifiedBy>Schartz, Dr. Katharina (HLNUG)</cp:lastModifiedBy>
  <dcterms:created xsi:type="dcterms:W3CDTF">2016-05-19T10:36:55Z</dcterms:created>
  <dcterms:modified xsi:type="dcterms:W3CDTF">2019-01-31T15:35:12Z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0x010100149CF377C50EA745AC5C333B4D5C7DEE</vt:lpwstr>
  </property>
</Properties>
</file>